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186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<sst xmlns="http://schemas.openxmlformats.org/spreadsheetml/2006/main" count="13" uniqueCount="13">
  <si>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2009 honolulu high tides</t>
  </si>
  <si>
    <t>(Moon alt&gt;0)</t>
  </si>
  <si>
    <t>NOAA and xEphem</t>
  </si>
  <si>
    <t>Apr</t>
  </si>
  <si>
    <t>time high HST</t>
  </si>
  <si>
    <t>HA</t>
  </si>
  <si>
    <t>Az</t>
  </si>
  <si>
    <t>Tr time</t>
  </si>
  <si>
    <t>diff</t>
  </si>
  <si>
    <t>AVG</t>
  </si>
  <si>
    <t>moon</t>
  </si>
  <si>
    <t>SD</t>
  </si>
  <si>
    <t>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</si>
</sst>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color indexed="8"/>
      <name val="Sans"/>
      <family val="0"/>
    </font>
    <font>
      <b/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Sans"/>
              <a:ea typeface="Sans"/>
              <a:cs typeface="Sans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Az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Sheet1!$E$4:$E$32</c:f>
              <c:numCache/>
            </c:numRef>
          </c:xVal>
          <c:yVal>
            <c:numRef>
              <c:f>Sheet1!$K$4:$K$32</c:f>
              <c:numCache/>
            </c:numRef>
          </c:yVal>
          <c:smooth val="0"/>
        </c:ser>
        <c:axId val="27342493"/>
        <c:axId val="44755846"/>
      </c:scatterChart>
      <c:valAx>
        <c:axId val="27342493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4755846"/>
        <c:crosses val="autoZero"/>
        <c:crossBetween val="midCat"/>
        <c:dispUnits/>
      </c:valAx>
      <c:valAx>
        <c:axId val="44755846"/>
        <c:scaling>
          <c:orientation val="minMax"/>
          <c:max val="290"/>
          <c:min val="200"/>
        </c:scaling>
        <c:axPos val="l"/>
        <c:delete val="0"/>
        <c:numFmt formatCode="General" sourceLinked="1"/>
        <c:majorTickMark val="out"/>
        <c:minorTickMark val="none"/>
        <c:tickLblPos val="nextTo"/>
        <c:crossAx val="27342493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del from trn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Sheet1!$E$4:$E$32</c:f>
              <c:numCache/>
            </c:numRef>
          </c:xVal>
          <c:yVal>
            <c:numRef>
              <c:f>Sheet1!$O$4:$O$32</c:f>
              <c:numCache/>
            </c:numRef>
          </c:yVal>
          <c:smooth val="0"/>
        </c:ser>
        <c:ser>
          <c:idx val="1"/>
          <c:order val="1"/>
          <c:tx>
            <c:v>tr tme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Sheet1!$E$4:$E$32</c:f>
              <c:numCache/>
            </c:numRef>
          </c:xVal>
          <c:yVal>
            <c:numRef>
              <c:f>Sheet1!$N$4:$N$32</c:f>
              <c:numCache/>
            </c:numRef>
          </c:yVal>
          <c:smooth val="0"/>
        </c:ser>
        <c:ser>
          <c:idx val="2"/>
          <c:order val="2"/>
          <c:tx>
            <c:v>high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Sheet1!$E$6:$E$32</c:f>
              <c:numCache/>
            </c:numRef>
          </c:xVal>
          <c:yVal>
            <c:numRef>
              <c:f>Sheet1!$D$6:$D$32</c:f>
              <c:numCache/>
            </c:numRef>
          </c:yVal>
          <c:smooth val="0"/>
        </c:ser>
        <c:axId val="149431"/>
        <c:axId val="1344880"/>
      </c:scatterChart>
      <c:valAx>
        <c:axId val="149431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344880"/>
        <c:crosses val="autoZero"/>
        <c:crossBetween val="midCat"/>
        <c:dispUnits/>
      </c:valAx>
      <c:valAx>
        <c:axId val="1344880"/>
        <c:scaling>
          <c:orientation val="minMax"/>
          <c:max val="20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crossAx val="149431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Sans"/>
              <a:ea typeface="Sans"/>
              <a:cs typeface="Sans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LHA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Sheet1!$E$4:$E$32</c:f>
              <c:numCache/>
            </c:numRef>
          </c:xVal>
          <c:yVal>
            <c:numRef>
              <c:f>Sheet1!$H$4:$H$32</c:f>
              <c:numCache/>
            </c:numRef>
          </c:yVal>
          <c:smooth val="0"/>
        </c:ser>
        <c:axId val="12103921"/>
        <c:axId val="41826426"/>
      </c:scatterChart>
      <c:valAx>
        <c:axId val="1210392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Sans"/>
                    <a:ea typeface="Sans"/>
                    <a:cs typeface="Sans"/>
                  </a:rPr>
                  <a:t>hours past 1 april 2009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26426"/>
        <c:crosses val="autoZero"/>
        <c:crossBetween val="midCat"/>
        <c:dispUnits/>
      </c:valAx>
      <c:valAx>
        <c:axId val="41826426"/>
        <c:scaling>
          <c:orientation val="minMax"/>
          <c:max val="80"/>
          <c:min val="30"/>
        </c:scaling>
        <c:axPos val="l"/>
        <c:delete val="0"/>
        <c:numFmt formatCode="General" sourceLinked="1"/>
        <c:majorTickMark val="out"/>
        <c:minorTickMark val="none"/>
        <c:tickLblPos val="nextTo"/>
        <c:crossAx val="12103921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371475</xdr:colOff>
      <xdr:row>15</xdr:row>
      <xdr:rowOff>114300</xdr:rowOff>
    </xdr:from>
    <xdr:to>
      <xdr:col>23</xdr:col>
      <xdr:colOff>590550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7172325" y="2543175"/>
        <a:ext cx="578167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371475</xdr:colOff>
      <xdr:row>29</xdr:row>
      <xdr:rowOff>66675</xdr:rowOff>
    </xdr:from>
    <xdr:to>
      <xdr:col>24</xdr:col>
      <xdr:colOff>447675</xdr:colOff>
      <xdr:row>47</xdr:row>
      <xdr:rowOff>95250</xdr:rowOff>
    </xdr:to>
    <xdr:graphicFrame>
      <xdr:nvGraphicFramePr>
        <xdr:cNvPr id="2" name="Chart 2"/>
        <xdr:cNvGraphicFramePr/>
      </xdr:nvGraphicFramePr>
      <xdr:xfrm>
        <a:off x="7172325" y="4762500"/>
        <a:ext cx="63341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323850</xdr:colOff>
      <xdr:row>1</xdr:row>
      <xdr:rowOff>95250</xdr:rowOff>
    </xdr:from>
    <xdr:to>
      <xdr:col>23</xdr:col>
      <xdr:colOff>561975</xdr:colOff>
      <xdr:row>13</xdr:row>
      <xdr:rowOff>133350</xdr:rowOff>
    </xdr:to>
    <xdr:graphicFrame>
      <xdr:nvGraphicFramePr>
        <xdr:cNvPr id="3" name="Chart 3"/>
        <xdr:cNvGraphicFramePr/>
      </xdr:nvGraphicFramePr>
      <xdr:xfrm>
        <a:off x="7124700" y="257175"/>
        <a:ext cx="580072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SheetLayoutView="1" workbookViewId="0" topLeftCell="A1">
      <selection activeCell="H36" sqref="H36"/>
    </sheetView>
  </sheetViews>
  <sheetFormatPr defaultColWidth="9.00390625" defaultRowHeight="12.75"/>
  <cols>
    <col min="1" max="1" width="3.875" style="1" customWidth="1"/>
    <col min="2" max="2" width="6.00390625" style="1" customWidth="1"/>
    <col min="3" max="3" width="4.75390625" style="1" customWidth="1"/>
    <col min="4" max="5" width="6.75390625" style="1" customWidth="1"/>
    <col min="6" max="6" width="4.00390625" style="1" customWidth="1"/>
    <col min="7" max="7" width="5.375" style="1" customWidth="1"/>
    <col min="8" max="8" width="7.375" style="1" customWidth="1"/>
    <col min="9" max="9" width="5.875" style="1" customWidth="1"/>
    <col min="10" max="10" width="5.375" style="1" customWidth="1"/>
    <col min="11" max="11" width="8.75390625" style="1" customWidth="1"/>
    <col min="12" max="12" width="4.375" style="1" customWidth="1"/>
    <col min="13" max="13" width="4.25390625" style="1" customWidth="1"/>
    <col min="14" max="14" width="9.125" style="1" customWidth="1"/>
    <col min="15" max="15" width="6.625" style="1" customWidth="1"/>
    <col min="16" max="25" width="9.125" style="1" customWidth="1"/>
  </cols>
  <sheetData>
    <row r="1" spans="2:10" ht="12.75">
      <c r="B1" s="1" t="s">
        <v>0</v>
      </c>
      <c r="G1" s="1" t="s">
        <v>1</v>
      </c>
      <c r="J1" s="1" t="s">
        <v>2</v>
      </c>
    </row>
    <row r="2" ht="12.75">
      <c r="F2" s="1" t="s">
        <v>10</v>
      </c>
    </row>
    <row r="3" spans="1:15" ht="12.75">
      <c r="A3" s="1" t="s">
        <v>3</v>
      </c>
      <c r="B3" s="1" t="s">
        <v>4</v>
      </c>
      <c r="F3" s="1" t="s">
        <v>5</v>
      </c>
      <c r="I3" s="1" t="s">
        <v>6</v>
      </c>
      <c r="L3" s="1" t="s">
        <v>7</v>
      </c>
      <c r="O3" s="1" t="s">
        <v>8</v>
      </c>
    </row>
    <row r="4" spans="1:15" ht="12.75">
      <c r="A4" s="1">
        <v>1</v>
      </c>
      <c r="B4" s="1">
        <v>22</v>
      </c>
      <c r="C4" s="1">
        <v>1</v>
      </c>
      <c r="D4" s="1">
        <f aca="true" t="shared" si="0" ref="D4:D32">B4+C4/60</f>
        <v>22.016666666666666</v>
      </c>
      <c r="E4" s="1">
        <f aca="true" t="shared" si="1" ref="E4:E32">(A4-1)*24+D4</f>
        <v>22.016666666666666</v>
      </c>
      <c r="F4" s="1">
        <v>3</v>
      </c>
      <c r="G4" s="1">
        <v>35.6</v>
      </c>
      <c r="H4" s="1">
        <f aca="true" t="shared" si="2" ref="H4:H32">15*(F4+G4/60)</f>
        <v>53.9</v>
      </c>
      <c r="I4" s="1">
        <v>285</v>
      </c>
      <c r="J4" s="1">
        <v>47</v>
      </c>
      <c r="K4" s="1">
        <f aca="true" t="shared" si="3" ref="K4:K32">I4+J4/60</f>
        <v>285.78333333333336</v>
      </c>
      <c r="L4" s="1">
        <v>18</v>
      </c>
      <c r="M4" s="1">
        <v>20</v>
      </c>
      <c r="N4" s="1">
        <f aca="true" t="shared" si="4" ref="N4:N9">L4+M4/60-24</f>
        <v>-5.666666666666668</v>
      </c>
      <c r="O4" s="1">
        <f>D4-N4-24</f>
        <v>3.6833333333333336</v>
      </c>
    </row>
    <row r="5" spans="1:15" ht="12.75">
      <c r="A5" s="1">
        <v>2</v>
      </c>
      <c r="B5" s="1">
        <v>23</v>
      </c>
      <c r="C5" s="1">
        <v>12</v>
      </c>
      <c r="D5" s="1">
        <f t="shared" si="0"/>
        <v>23.2</v>
      </c>
      <c r="E5" s="1">
        <f t="shared" si="1"/>
        <v>47.2</v>
      </c>
      <c r="F5" s="1">
        <v>3</v>
      </c>
      <c r="G5" s="1">
        <v>47.1</v>
      </c>
      <c r="H5" s="1">
        <f t="shared" si="2"/>
        <v>56.775000000000006</v>
      </c>
      <c r="I5" s="1">
        <v>282</v>
      </c>
      <c r="J5" s="1">
        <v>21</v>
      </c>
      <c r="K5" s="1">
        <f t="shared" si="3"/>
        <v>282.35</v>
      </c>
      <c r="L5" s="1">
        <v>19</v>
      </c>
      <c r="M5" s="1">
        <v>19</v>
      </c>
      <c r="N5" s="1">
        <f t="shared" si="4"/>
        <v>-4.683333333333334</v>
      </c>
      <c r="O5" s="1">
        <f>D5-N5-24</f>
        <v>3.883333333333333</v>
      </c>
    </row>
    <row r="6" spans="1:15" ht="12.75">
      <c r="A6" s="1">
        <v>4</v>
      </c>
      <c r="C6" s="1">
        <v>12</v>
      </c>
      <c r="D6" s="1">
        <f t="shared" si="0"/>
        <v>0.2</v>
      </c>
      <c r="E6" s="1">
        <f t="shared" si="1"/>
        <v>72.2</v>
      </c>
      <c r="F6" s="1">
        <v>3</v>
      </c>
      <c r="G6" s="1">
        <v>51.4</v>
      </c>
      <c r="H6" s="1">
        <f t="shared" si="2"/>
        <v>57.849999999999994</v>
      </c>
      <c r="I6" s="1">
        <v>277</v>
      </c>
      <c r="J6" s="1">
        <v>7</v>
      </c>
      <c r="K6" s="1">
        <f t="shared" si="3"/>
        <v>277.1166666666667</v>
      </c>
      <c r="L6" s="1">
        <v>21</v>
      </c>
      <c r="M6" s="1">
        <v>8</v>
      </c>
      <c r="N6" s="1">
        <f t="shared" si="4"/>
        <v>-2.866666666666667</v>
      </c>
      <c r="O6" s="1">
        <f>D6-N6</f>
        <v>3.0666666666666673</v>
      </c>
    </row>
    <row r="7" spans="1:15" ht="12.75">
      <c r="A7" s="1">
        <v>5</v>
      </c>
      <c r="B7" s="1">
        <v>1</v>
      </c>
      <c r="C7" s="1">
        <v>2</v>
      </c>
      <c r="D7" s="1">
        <f t="shared" si="0"/>
        <v>1.0333333333333334</v>
      </c>
      <c r="E7" s="1">
        <f t="shared" si="1"/>
        <v>97.03333333333333</v>
      </c>
      <c r="F7" s="1">
        <v>3</v>
      </c>
      <c r="G7" s="1">
        <v>49.6</v>
      </c>
      <c r="H7" s="1">
        <f t="shared" si="2"/>
        <v>57.4</v>
      </c>
      <c r="I7" s="1">
        <v>270</v>
      </c>
      <c r="J7" s="1">
        <v>27</v>
      </c>
      <c r="K7" s="1">
        <f t="shared" si="3"/>
        <v>270.45</v>
      </c>
      <c r="L7" s="1">
        <v>21</v>
      </c>
      <c r="M7" s="1">
        <v>57</v>
      </c>
      <c r="N7" s="1">
        <f t="shared" si="4"/>
        <v>-2.0500000000000007</v>
      </c>
      <c r="O7" s="1">
        <f>D7-N7</f>
        <v>3.083333333333334</v>
      </c>
    </row>
    <row r="8" spans="1:15" ht="12.75">
      <c r="A8" s="1">
        <v>6</v>
      </c>
      <c r="B8" s="1">
        <v>1</v>
      </c>
      <c r="C8" s="1">
        <v>45</v>
      </c>
      <c r="D8" s="1">
        <f t="shared" si="0"/>
        <v>1.75</v>
      </c>
      <c r="E8" s="1">
        <f t="shared" si="1"/>
        <v>121.75</v>
      </c>
      <c r="F8" s="1">
        <v>3</v>
      </c>
      <c r="G8" s="1">
        <v>43.8</v>
      </c>
      <c r="H8" s="1">
        <f t="shared" si="2"/>
        <v>55.95</v>
      </c>
      <c r="I8" s="1">
        <v>262</v>
      </c>
      <c r="J8" s="1">
        <v>53</v>
      </c>
      <c r="K8" s="1">
        <f t="shared" si="3"/>
        <v>262.8833333333333</v>
      </c>
      <c r="L8" s="1">
        <v>22</v>
      </c>
      <c r="M8" s="1">
        <v>44</v>
      </c>
      <c r="N8" s="1">
        <f t="shared" si="4"/>
        <v>-1.2666666666666657</v>
      </c>
      <c r="O8" s="1">
        <f>D8-N8</f>
        <v>3.0166666666666657</v>
      </c>
    </row>
    <row r="9" spans="1:15" ht="12.75">
      <c r="A9" s="1">
        <v>7</v>
      </c>
      <c r="B9" s="1">
        <v>2</v>
      </c>
      <c r="C9" s="1">
        <v>23</v>
      </c>
      <c r="D9" s="1">
        <f t="shared" si="0"/>
        <v>2.3833333333333333</v>
      </c>
      <c r="E9" s="1">
        <f t="shared" si="1"/>
        <v>146.38333333333333</v>
      </c>
      <c r="F9" s="1">
        <v>3</v>
      </c>
      <c r="G9" s="1">
        <v>35</v>
      </c>
      <c r="H9" s="1">
        <f t="shared" si="2"/>
        <v>53.75</v>
      </c>
      <c r="I9" s="1">
        <v>254</v>
      </c>
      <c r="J9" s="1">
        <v>49</v>
      </c>
      <c r="K9" s="1">
        <f t="shared" si="3"/>
        <v>254.81666666666666</v>
      </c>
      <c r="L9" s="1">
        <v>23</v>
      </c>
      <c r="M9" s="1">
        <v>20</v>
      </c>
      <c r="N9" s="1">
        <f t="shared" si="4"/>
        <v>-0.6666666666666679</v>
      </c>
      <c r="O9" s="1">
        <f>D9-N9</f>
        <v>3.050000000000001</v>
      </c>
    </row>
    <row r="10" spans="1:11" ht="12.75">
      <c r="A10" s="1">
        <v>8</v>
      </c>
      <c r="B10" s="1">
        <v>2</v>
      </c>
      <c r="C10" s="1">
        <v>58</v>
      </c>
      <c r="D10" s="1">
        <f t="shared" si="0"/>
        <v>2.966666666666667</v>
      </c>
      <c r="E10" s="1">
        <f t="shared" si="1"/>
        <v>170.96666666666667</v>
      </c>
      <c r="F10" s="1">
        <v>3</v>
      </c>
      <c r="G10" s="1">
        <v>24</v>
      </c>
      <c r="H10" s="1">
        <f t="shared" si="2"/>
        <v>51</v>
      </c>
      <c r="I10" s="1">
        <v>246</v>
      </c>
      <c r="J10" s="1">
        <v>41</v>
      </c>
      <c r="K10" s="1">
        <f t="shared" si="3"/>
        <v>246.68333333333334</v>
      </c>
    </row>
    <row r="11" spans="1:15" ht="12.75">
      <c r="A11" s="1">
        <v>9</v>
      </c>
      <c r="B11" s="1">
        <v>3</v>
      </c>
      <c r="C11" s="1">
        <v>32</v>
      </c>
      <c r="D11" s="1">
        <f t="shared" si="0"/>
        <v>3.533333333333333</v>
      </c>
      <c r="E11" s="1">
        <f t="shared" si="1"/>
        <v>195.53333333333333</v>
      </c>
      <c r="F11" s="1">
        <v>3</v>
      </c>
      <c r="G11" s="1">
        <v>11.8</v>
      </c>
      <c r="H11" s="1">
        <f t="shared" si="2"/>
        <v>47.95</v>
      </c>
      <c r="I11" s="1">
        <v>238</v>
      </c>
      <c r="J11" s="1">
        <v>54</v>
      </c>
      <c r="K11" s="1">
        <f t="shared" si="3"/>
        <v>238.9</v>
      </c>
      <c r="M11" s="1">
        <v>17</v>
      </c>
      <c r="N11" s="1">
        <f aca="true" t="shared" si="5" ref="N10:N32">L11+M11/60</f>
        <v>0.2833333333333333</v>
      </c>
      <c r="O11" s="1">
        <f aca="true" t="shared" si="6" ref="O11:O32">D11-N11</f>
        <v>3.25</v>
      </c>
    </row>
    <row r="12" spans="1:15" ht="12.75">
      <c r="A12" s="1">
        <v>10</v>
      </c>
      <c r="B12" s="1">
        <v>4</v>
      </c>
      <c r="C12" s="1">
        <v>5</v>
      </c>
      <c r="D12" s="1">
        <f t="shared" si="0"/>
        <v>4.083333333333333</v>
      </c>
      <c r="E12" s="1">
        <f t="shared" si="1"/>
        <v>220.08333333333334</v>
      </c>
      <c r="F12" s="1">
        <v>2</v>
      </c>
      <c r="G12" s="1">
        <v>57.6</v>
      </c>
      <c r="H12" s="1">
        <f t="shared" si="2"/>
        <v>44.4</v>
      </c>
      <c r="I12" s="1">
        <v>231</v>
      </c>
      <c r="J12" s="1">
        <v>36</v>
      </c>
      <c r="K12" s="1">
        <f t="shared" si="3"/>
        <v>231.6</v>
      </c>
      <c r="L12" s="1">
        <v>1</v>
      </c>
      <c r="M12" s="1">
        <v>4</v>
      </c>
      <c r="N12" s="1">
        <f t="shared" si="5"/>
        <v>1.0666666666666667</v>
      </c>
      <c r="O12" s="1">
        <f t="shared" si="6"/>
        <v>3.0166666666666666</v>
      </c>
    </row>
    <row r="13" spans="1:15" ht="12.75">
      <c r="A13" s="1">
        <v>11</v>
      </c>
      <c r="B13" s="1">
        <v>4</v>
      </c>
      <c r="C13" s="1">
        <v>39</v>
      </c>
      <c r="D13" s="1">
        <f t="shared" si="0"/>
        <v>4.65</v>
      </c>
      <c r="E13" s="1">
        <f t="shared" si="1"/>
        <v>244.65</v>
      </c>
      <c r="F13" s="1">
        <v>2</v>
      </c>
      <c r="G13" s="1">
        <v>43</v>
      </c>
      <c r="H13" s="1">
        <f t="shared" si="2"/>
        <v>40.75</v>
      </c>
      <c r="I13" s="1">
        <v>225</v>
      </c>
      <c r="J13" s="1">
        <v>11</v>
      </c>
      <c r="K13" s="1">
        <f t="shared" si="3"/>
        <v>225.18333333333334</v>
      </c>
      <c r="L13" s="1">
        <v>1</v>
      </c>
      <c r="M13" s="1">
        <v>53</v>
      </c>
      <c r="N13" s="1">
        <f t="shared" si="5"/>
        <v>1.8833333333333333</v>
      </c>
      <c r="O13" s="1">
        <f t="shared" si="6"/>
        <v>2.766666666666667</v>
      </c>
    </row>
    <row r="14" spans="1:15" ht="12.75">
      <c r="A14" s="1">
        <v>12</v>
      </c>
      <c r="B14" s="1">
        <v>5</v>
      </c>
      <c r="C14" s="1">
        <v>13</v>
      </c>
      <c r="D14" s="1">
        <f t="shared" si="0"/>
        <v>5.216666666666667</v>
      </c>
      <c r="E14" s="1">
        <f t="shared" si="1"/>
        <v>269.21666666666664</v>
      </c>
      <c r="F14" s="1">
        <v>2</v>
      </c>
      <c r="G14" s="1">
        <v>26.8</v>
      </c>
      <c r="H14" s="1">
        <f t="shared" si="2"/>
        <v>36.7</v>
      </c>
      <c r="I14" s="1">
        <v>219</v>
      </c>
      <c r="J14" s="1">
        <v>31</v>
      </c>
      <c r="K14" s="1">
        <f t="shared" si="3"/>
        <v>219.51666666666668</v>
      </c>
      <c r="L14" s="1">
        <v>2</v>
      </c>
      <c r="M14" s="1">
        <v>43</v>
      </c>
      <c r="N14" s="1">
        <f t="shared" si="5"/>
        <v>2.716666666666667</v>
      </c>
      <c r="O14" s="1">
        <f t="shared" si="6"/>
        <v>2.5</v>
      </c>
    </row>
    <row r="15" spans="1:15" ht="12.75">
      <c r="A15" s="1">
        <v>13</v>
      </c>
      <c r="B15" s="1">
        <v>5</v>
      </c>
      <c r="C15" s="1">
        <v>51</v>
      </c>
      <c r="D15" s="1">
        <f t="shared" si="0"/>
        <v>5.85</v>
      </c>
      <c r="E15" s="1">
        <f t="shared" si="1"/>
        <v>293.85</v>
      </c>
      <c r="F15" s="1">
        <v>2</v>
      </c>
      <c r="G15" s="1">
        <v>13.6</v>
      </c>
      <c r="H15" s="1">
        <f t="shared" si="2"/>
        <v>33.4</v>
      </c>
      <c r="I15" s="1">
        <v>215</v>
      </c>
      <c r="J15" s="1">
        <v>26</v>
      </c>
      <c r="K15" s="1">
        <f t="shared" si="3"/>
        <v>215.43333333333334</v>
      </c>
      <c r="L15" s="1">
        <v>3</v>
      </c>
      <c r="M15" s="1">
        <v>35</v>
      </c>
      <c r="N15" s="1">
        <f t="shared" si="5"/>
        <v>3.5833333333333335</v>
      </c>
      <c r="O15" s="1">
        <f t="shared" si="6"/>
        <v>2.266666666666666</v>
      </c>
    </row>
    <row r="16" spans="1:15" ht="12.75">
      <c r="A16" s="1">
        <v>14</v>
      </c>
      <c r="B16" s="1">
        <v>6</v>
      </c>
      <c r="C16" s="1">
        <v>39</v>
      </c>
      <c r="D16" s="1">
        <f t="shared" si="0"/>
        <v>6.65</v>
      </c>
      <c r="E16" s="1">
        <f t="shared" si="1"/>
        <v>318.65</v>
      </c>
      <c r="F16" s="1">
        <v>2</v>
      </c>
      <c r="G16" s="1">
        <v>10</v>
      </c>
      <c r="H16" s="1">
        <f t="shared" si="2"/>
        <v>32.5</v>
      </c>
      <c r="I16" s="1">
        <v>214</v>
      </c>
      <c r="J16" s="1">
        <v>20</v>
      </c>
      <c r="K16" s="1">
        <f t="shared" si="3"/>
        <v>214.33333333333334</v>
      </c>
      <c r="L16" s="1">
        <v>4</v>
      </c>
      <c r="M16" s="1">
        <v>27</v>
      </c>
      <c r="N16" s="1">
        <f t="shared" si="5"/>
        <v>4.45</v>
      </c>
      <c r="O16" s="1">
        <f t="shared" si="6"/>
        <v>2.2</v>
      </c>
    </row>
    <row r="17" spans="1:15" ht="12.75">
      <c r="A17" s="1">
        <v>15</v>
      </c>
      <c r="B17" s="1">
        <v>8</v>
      </c>
      <c r="C17" s="1">
        <v>1</v>
      </c>
      <c r="D17" s="1">
        <f t="shared" si="0"/>
        <v>8.016666666666667</v>
      </c>
      <c r="E17" s="1">
        <f t="shared" si="1"/>
        <v>344.01666666666665</v>
      </c>
      <c r="F17" s="1">
        <v>2</v>
      </c>
      <c r="G17" s="1">
        <v>40.5</v>
      </c>
      <c r="H17" s="1">
        <f t="shared" si="2"/>
        <v>40.125</v>
      </c>
      <c r="I17" s="1">
        <v>221</v>
      </c>
      <c r="J17" s="1">
        <v>5</v>
      </c>
      <c r="K17" s="1">
        <f t="shared" si="3"/>
        <v>221.08333333333334</v>
      </c>
      <c r="L17" s="1">
        <v>5</v>
      </c>
      <c r="M17" s="1">
        <v>17</v>
      </c>
      <c r="N17" s="1">
        <f t="shared" si="5"/>
        <v>5.283333333333333</v>
      </c>
      <c r="O17" s="1">
        <f t="shared" si="6"/>
        <v>2.7333333333333343</v>
      </c>
    </row>
    <row r="18" spans="1:15" ht="12.75">
      <c r="A18" s="1">
        <v>16</v>
      </c>
      <c r="B18" s="1">
        <v>10</v>
      </c>
      <c r="C18" s="1">
        <v>8</v>
      </c>
      <c r="D18" s="1">
        <f t="shared" si="0"/>
        <v>10.133333333333333</v>
      </c>
      <c r="E18" s="1">
        <f t="shared" si="1"/>
        <v>370.1333333333333</v>
      </c>
      <c r="F18" s="1">
        <v>3</v>
      </c>
      <c r="G18" s="1">
        <v>56.7</v>
      </c>
      <c r="H18" s="1">
        <f t="shared" si="2"/>
        <v>59.175000000000004</v>
      </c>
      <c r="I18" s="1">
        <v>235</v>
      </c>
      <c r="J18" s="1">
        <v>2</v>
      </c>
      <c r="K18" s="1">
        <f t="shared" si="3"/>
        <v>235.03333333333333</v>
      </c>
      <c r="L18" s="1">
        <v>6</v>
      </c>
      <c r="M18" s="1">
        <v>7</v>
      </c>
      <c r="N18" s="1">
        <f t="shared" si="5"/>
        <v>6.116666666666666</v>
      </c>
      <c r="O18" s="1">
        <f t="shared" si="6"/>
        <v>4.016666666666667</v>
      </c>
    </row>
    <row r="19" spans="1:15" ht="12.75">
      <c r="A19" s="1">
        <v>17</v>
      </c>
      <c r="B19" s="1">
        <v>11</v>
      </c>
      <c r="C19" s="1">
        <v>39</v>
      </c>
      <c r="D19" s="1">
        <f t="shared" si="0"/>
        <v>11.65</v>
      </c>
      <c r="E19" s="1">
        <f t="shared" si="1"/>
        <v>395.65</v>
      </c>
      <c r="F19" s="1">
        <v>4</v>
      </c>
      <c r="G19" s="1">
        <v>39.6</v>
      </c>
      <c r="H19" s="1">
        <f t="shared" si="2"/>
        <v>69.9</v>
      </c>
      <c r="I19" s="1">
        <v>243</v>
      </c>
      <c r="J19" s="1">
        <v>14</v>
      </c>
      <c r="K19" s="1">
        <f t="shared" si="3"/>
        <v>243.23333333333332</v>
      </c>
      <c r="L19" s="1">
        <v>6</v>
      </c>
      <c r="M19" s="1">
        <v>54</v>
      </c>
      <c r="N19" s="1">
        <f t="shared" si="5"/>
        <v>6.9</v>
      </c>
      <c r="O19" s="1">
        <f t="shared" si="6"/>
        <v>4.75</v>
      </c>
    </row>
    <row r="20" spans="1:15" ht="12.75">
      <c r="A20" s="1">
        <v>18</v>
      </c>
      <c r="B20" s="1">
        <v>12</v>
      </c>
      <c r="C20" s="1">
        <v>29</v>
      </c>
      <c r="D20" s="1">
        <f t="shared" si="0"/>
        <v>12.483333333333333</v>
      </c>
      <c r="E20" s="1">
        <f t="shared" si="1"/>
        <v>420.48333333333335</v>
      </c>
      <c r="F20" s="1">
        <v>4</v>
      </c>
      <c r="G20" s="1">
        <v>44.6</v>
      </c>
      <c r="H20" s="1">
        <f t="shared" si="2"/>
        <v>71.14999999999999</v>
      </c>
      <c r="I20" s="1">
        <v>247</v>
      </c>
      <c r="J20" s="1">
        <v>37</v>
      </c>
      <c r="K20" s="1">
        <f t="shared" si="3"/>
        <v>247.61666666666667</v>
      </c>
      <c r="L20" s="1">
        <v>7</v>
      </c>
      <c r="M20" s="1">
        <v>39</v>
      </c>
      <c r="N20" s="1">
        <f t="shared" si="5"/>
        <v>7.65</v>
      </c>
      <c r="O20" s="1">
        <f t="shared" si="6"/>
        <v>4.833333333333332</v>
      </c>
    </row>
    <row r="21" spans="1:15" ht="12.75">
      <c r="A21" s="1">
        <v>19</v>
      </c>
      <c r="B21" s="1">
        <v>13</v>
      </c>
      <c r="C21" s="1">
        <v>7</v>
      </c>
      <c r="D21" s="1">
        <f t="shared" si="0"/>
        <v>13.116666666666667</v>
      </c>
      <c r="E21" s="1">
        <f t="shared" si="1"/>
        <v>445.1166666666667</v>
      </c>
      <c r="F21" s="1">
        <v>4</v>
      </c>
      <c r="G21" s="1">
        <v>39.1</v>
      </c>
      <c r="H21" s="1">
        <f t="shared" si="2"/>
        <v>69.77499999999999</v>
      </c>
      <c r="I21" s="1">
        <v>251</v>
      </c>
      <c r="J21" s="1">
        <v>34</v>
      </c>
      <c r="K21" s="1">
        <f t="shared" si="3"/>
        <v>251.56666666666666</v>
      </c>
      <c r="L21" s="1">
        <v>8</v>
      </c>
      <c r="M21" s="1">
        <v>23</v>
      </c>
      <c r="N21" s="1">
        <f t="shared" si="5"/>
        <v>8.383333333333333</v>
      </c>
      <c r="O21" s="1">
        <f t="shared" si="6"/>
        <v>4.733333333333334</v>
      </c>
    </row>
    <row r="22" spans="1:15" ht="12.75">
      <c r="A22" s="1">
        <v>20</v>
      </c>
      <c r="B22" s="1">
        <v>13</v>
      </c>
      <c r="C22" s="1">
        <v>41</v>
      </c>
      <c r="D22" s="1">
        <f t="shared" si="0"/>
        <v>13.683333333333334</v>
      </c>
      <c r="E22" s="1">
        <f t="shared" si="1"/>
        <v>469.68333333333334</v>
      </c>
      <c r="F22" s="1">
        <v>4</v>
      </c>
      <c r="G22" s="1">
        <v>30.4</v>
      </c>
      <c r="H22" s="1">
        <f t="shared" si="2"/>
        <v>67.60000000000001</v>
      </c>
      <c r="I22" s="1">
        <v>255</v>
      </c>
      <c r="J22" s="1">
        <v>48</v>
      </c>
      <c r="K22" s="1">
        <f t="shared" si="3"/>
        <v>255.8</v>
      </c>
      <c r="L22" s="1">
        <v>9</v>
      </c>
      <c r="M22" s="1">
        <v>6</v>
      </c>
      <c r="N22" s="1">
        <f t="shared" si="5"/>
        <v>9.1</v>
      </c>
      <c r="O22" s="1">
        <f t="shared" si="6"/>
        <v>4.583333333333334</v>
      </c>
    </row>
    <row r="23" spans="1:15" ht="12.75">
      <c r="A23" s="1">
        <v>21</v>
      </c>
      <c r="B23" s="1">
        <v>14</v>
      </c>
      <c r="C23" s="1">
        <v>15</v>
      </c>
      <c r="D23" s="1">
        <f t="shared" si="0"/>
        <v>14.25</v>
      </c>
      <c r="E23" s="1">
        <f t="shared" si="1"/>
        <v>494.25</v>
      </c>
      <c r="F23" s="1">
        <v>4</v>
      </c>
      <c r="G23" s="1">
        <v>21.3</v>
      </c>
      <c r="H23" s="1">
        <f t="shared" si="2"/>
        <v>65.325</v>
      </c>
      <c r="I23" s="1">
        <v>260</v>
      </c>
      <c r="J23" s="1">
        <v>33</v>
      </c>
      <c r="K23" s="1">
        <f t="shared" si="3"/>
        <v>260.55</v>
      </c>
      <c r="L23" s="1">
        <v>9</v>
      </c>
      <c r="M23" s="1">
        <v>49</v>
      </c>
      <c r="N23" s="1">
        <f t="shared" si="5"/>
        <v>9.816666666666666</v>
      </c>
      <c r="O23" s="1">
        <f t="shared" si="6"/>
        <v>4.433333333333334</v>
      </c>
    </row>
    <row r="24" spans="1:15" ht="12.75">
      <c r="A24" s="1">
        <v>22</v>
      </c>
      <c r="B24" s="1">
        <v>14</v>
      </c>
      <c r="C24" s="1">
        <v>49</v>
      </c>
      <c r="D24" s="1">
        <f t="shared" si="0"/>
        <v>14.816666666666666</v>
      </c>
      <c r="E24" s="1">
        <f t="shared" si="1"/>
        <v>518.8166666666667</v>
      </c>
      <c r="F24" s="1">
        <v>4</v>
      </c>
      <c r="G24" s="1">
        <v>10.8</v>
      </c>
      <c r="H24" s="1">
        <f t="shared" si="2"/>
        <v>62.699999999999996</v>
      </c>
      <c r="I24" s="1">
        <v>265</v>
      </c>
      <c r="J24" s="1">
        <v>39</v>
      </c>
      <c r="K24" s="1">
        <f t="shared" si="3"/>
        <v>265.65</v>
      </c>
      <c r="L24" s="1">
        <v>10</v>
      </c>
      <c r="M24" s="1">
        <v>34</v>
      </c>
      <c r="N24" s="1">
        <f t="shared" si="5"/>
        <v>10.566666666666666</v>
      </c>
      <c r="O24" s="1">
        <f t="shared" si="6"/>
        <v>4.25</v>
      </c>
    </row>
    <row r="25" spans="1:15" ht="12.75">
      <c r="A25" s="1">
        <v>23</v>
      </c>
      <c r="B25" s="1">
        <v>15</v>
      </c>
      <c r="C25" s="1">
        <v>25</v>
      </c>
      <c r="D25" s="1">
        <f t="shared" si="0"/>
        <v>15.416666666666666</v>
      </c>
      <c r="E25" s="1">
        <f t="shared" si="1"/>
        <v>543.4166666666666</v>
      </c>
      <c r="F25" s="1">
        <v>3</v>
      </c>
      <c r="G25" s="1">
        <v>59.6</v>
      </c>
      <c r="H25" s="1">
        <f t="shared" si="2"/>
        <v>59.9</v>
      </c>
      <c r="I25" s="1">
        <v>271</v>
      </c>
      <c r="J25" s="1">
        <v>4</v>
      </c>
      <c r="K25" s="1">
        <f t="shared" si="3"/>
        <v>271.06666666666666</v>
      </c>
      <c r="L25" s="1">
        <v>11</v>
      </c>
      <c r="M25" s="1">
        <v>21</v>
      </c>
      <c r="N25" s="1">
        <f t="shared" si="5"/>
        <v>11.35</v>
      </c>
      <c r="O25" s="1">
        <f t="shared" si="6"/>
        <v>4.066666666666666</v>
      </c>
    </row>
    <row r="26" spans="1:15" ht="12.75">
      <c r="A26" s="1">
        <v>24</v>
      </c>
      <c r="B26" s="1">
        <v>16</v>
      </c>
      <c r="C26" s="1">
        <v>3</v>
      </c>
      <c r="D26" s="1">
        <f t="shared" si="0"/>
        <v>16.05</v>
      </c>
      <c r="E26" s="1">
        <f t="shared" si="1"/>
        <v>568.05</v>
      </c>
      <c r="F26" s="1">
        <v>3</v>
      </c>
      <c r="G26" s="1">
        <v>46.7</v>
      </c>
      <c r="H26" s="1">
        <f t="shared" si="2"/>
        <v>56.675</v>
      </c>
      <c r="I26" s="1">
        <v>276</v>
      </c>
      <c r="J26" s="1">
        <v>23</v>
      </c>
      <c r="K26" s="1">
        <f t="shared" si="3"/>
        <v>276.3833333333333</v>
      </c>
      <c r="L26" s="1">
        <v>12</v>
      </c>
      <c r="M26" s="1">
        <v>11</v>
      </c>
      <c r="N26" s="1">
        <f t="shared" si="5"/>
        <v>12.183333333333334</v>
      </c>
      <c r="O26" s="1">
        <f t="shared" si="6"/>
        <v>3.866666666666667</v>
      </c>
    </row>
    <row r="27" spans="1:15" ht="12.75">
      <c r="A27" s="1">
        <v>25</v>
      </c>
      <c r="B27" s="1">
        <v>16</v>
      </c>
      <c r="C27" s="1">
        <v>45</v>
      </c>
      <c r="D27" s="1">
        <f t="shared" si="0"/>
        <v>16.75</v>
      </c>
      <c r="E27" s="1">
        <f t="shared" si="1"/>
        <v>592.75</v>
      </c>
      <c r="F27" s="1">
        <v>3</v>
      </c>
      <c r="G27" s="1">
        <v>33.3</v>
      </c>
      <c r="H27" s="1">
        <f t="shared" si="2"/>
        <v>53.324999999999996</v>
      </c>
      <c r="I27" s="1">
        <v>281</v>
      </c>
      <c r="J27" s="1">
        <v>15</v>
      </c>
      <c r="K27" s="1">
        <f t="shared" si="3"/>
        <v>281.25</v>
      </c>
      <c r="L27" s="1">
        <v>13</v>
      </c>
      <c r="M27" s="1">
        <v>6</v>
      </c>
      <c r="N27" s="1">
        <f t="shared" si="5"/>
        <v>13.1</v>
      </c>
      <c r="O27" s="1">
        <f t="shared" si="6"/>
        <v>3.6500000000000004</v>
      </c>
    </row>
    <row r="28" spans="1:15" ht="12.75">
      <c r="A28" s="1">
        <v>26</v>
      </c>
      <c r="B28" s="1">
        <v>17</v>
      </c>
      <c r="C28" s="1">
        <v>31</v>
      </c>
      <c r="D28" s="1">
        <f t="shared" si="0"/>
        <v>17.516666666666666</v>
      </c>
      <c r="E28" s="1">
        <f t="shared" si="1"/>
        <v>617.5166666666667</v>
      </c>
      <c r="F28" s="1">
        <v>3</v>
      </c>
      <c r="G28" s="1">
        <v>19.7</v>
      </c>
      <c r="H28" s="1">
        <f t="shared" si="2"/>
        <v>49.925</v>
      </c>
      <c r="I28" s="1">
        <v>284</v>
      </c>
      <c r="J28" s="1">
        <v>53</v>
      </c>
      <c r="K28" s="1">
        <f t="shared" si="3"/>
        <v>284.8833333333333</v>
      </c>
      <c r="L28" s="1">
        <v>14</v>
      </c>
      <c r="M28" s="1">
        <v>6</v>
      </c>
      <c r="N28" s="1">
        <f t="shared" si="5"/>
        <v>14.1</v>
      </c>
      <c r="O28" s="1">
        <f t="shared" si="6"/>
        <v>3.416666666666666</v>
      </c>
    </row>
    <row r="29" spans="1:15" ht="12.75">
      <c r="A29" s="1">
        <v>27</v>
      </c>
      <c r="B29" s="1">
        <v>18</v>
      </c>
      <c r="C29" s="1">
        <v>22</v>
      </c>
      <c r="D29" s="1">
        <f t="shared" si="0"/>
        <v>18.366666666666667</v>
      </c>
      <c r="E29" s="1">
        <f t="shared" si="1"/>
        <v>642.3666666666667</v>
      </c>
      <c r="F29" s="1">
        <v>3</v>
      </c>
      <c r="G29" s="1">
        <v>8</v>
      </c>
      <c r="H29" s="1">
        <f t="shared" si="2"/>
        <v>47</v>
      </c>
      <c r="I29" s="1">
        <v>286</v>
      </c>
      <c r="J29" s="1">
        <v>30</v>
      </c>
      <c r="K29" s="1">
        <f t="shared" si="3"/>
        <v>286.5</v>
      </c>
      <c r="L29" s="1">
        <v>15</v>
      </c>
      <c r="M29" s="1">
        <v>9</v>
      </c>
      <c r="N29" s="1">
        <f t="shared" si="5"/>
        <v>15.15</v>
      </c>
      <c r="O29" s="1">
        <f t="shared" si="6"/>
        <v>3.216666666666667</v>
      </c>
    </row>
    <row r="30" spans="1:15" ht="12.75">
      <c r="A30" s="1">
        <v>28</v>
      </c>
      <c r="B30" s="1">
        <v>19</v>
      </c>
      <c r="C30" s="1">
        <v>19</v>
      </c>
      <c r="D30" s="1">
        <f t="shared" si="0"/>
        <v>19.316666666666666</v>
      </c>
      <c r="E30" s="1">
        <f t="shared" si="1"/>
        <v>667.3166666666667</v>
      </c>
      <c r="F30" s="1">
        <v>3</v>
      </c>
      <c r="G30" s="1">
        <v>1.8</v>
      </c>
      <c r="H30" s="1">
        <f t="shared" si="2"/>
        <v>45.449999999999996</v>
      </c>
      <c r="I30" s="1">
        <v>285</v>
      </c>
      <c r="J30" s="1">
        <v>26</v>
      </c>
      <c r="K30" s="1">
        <f t="shared" si="3"/>
        <v>285.43333333333334</v>
      </c>
      <c r="L30" s="1">
        <v>16</v>
      </c>
      <c r="M30" s="1">
        <v>12</v>
      </c>
      <c r="N30" s="1">
        <f t="shared" si="5"/>
        <v>16.2</v>
      </c>
      <c r="O30" s="1">
        <f t="shared" si="6"/>
        <v>3.116666666666667</v>
      </c>
    </row>
    <row r="31" spans="1:15" ht="12.75">
      <c r="A31" s="1">
        <v>29</v>
      </c>
      <c r="B31" s="1">
        <v>20</v>
      </c>
      <c r="C31" s="1">
        <v>21</v>
      </c>
      <c r="D31" s="1">
        <f t="shared" si="0"/>
        <v>20.35</v>
      </c>
      <c r="E31" s="1">
        <f t="shared" si="1"/>
        <v>692.35</v>
      </c>
      <c r="F31" s="1">
        <v>3</v>
      </c>
      <c r="G31" s="1">
        <v>2.7</v>
      </c>
      <c r="H31" s="1">
        <f t="shared" si="2"/>
        <v>45.675</v>
      </c>
      <c r="I31" s="1">
        <v>281</v>
      </c>
      <c r="J31" s="1">
        <v>40</v>
      </c>
      <c r="K31" s="1">
        <f t="shared" si="3"/>
        <v>281.6666666666667</v>
      </c>
      <c r="L31" s="1">
        <v>17</v>
      </c>
      <c r="M31" s="1">
        <v>14</v>
      </c>
      <c r="N31" s="1">
        <f t="shared" si="5"/>
        <v>17.233333333333334</v>
      </c>
      <c r="O31" s="1">
        <f t="shared" si="6"/>
        <v>3.116666666666667</v>
      </c>
    </row>
    <row r="32" spans="1:15" ht="12.75">
      <c r="A32" s="1">
        <v>30</v>
      </c>
      <c r="B32" s="1">
        <v>21</v>
      </c>
      <c r="C32" s="1">
        <v>26</v>
      </c>
      <c r="D32" s="1">
        <f t="shared" si="0"/>
        <v>21.433333333333334</v>
      </c>
      <c r="E32" s="1">
        <f t="shared" si="1"/>
        <v>717.4333333333333</v>
      </c>
      <c r="F32" s="1">
        <v>3</v>
      </c>
      <c r="G32" s="1">
        <v>10.3</v>
      </c>
      <c r="H32" s="1">
        <f t="shared" si="2"/>
        <v>47.575</v>
      </c>
      <c r="I32" s="1">
        <v>276</v>
      </c>
      <c r="J32" s="1">
        <v>7</v>
      </c>
      <c r="K32" s="1">
        <f t="shared" si="3"/>
        <v>276.1166666666667</v>
      </c>
      <c r="L32" s="1">
        <v>18</v>
      </c>
      <c r="M32" s="1">
        <v>11</v>
      </c>
      <c r="N32" s="1">
        <f t="shared" si="5"/>
        <v>18.183333333333334</v>
      </c>
      <c r="O32" s="1">
        <f t="shared" si="6"/>
        <v>3.25</v>
      </c>
    </row>
    <row r="33" spans="7:15" ht="12.75">
      <c r="G33" s="1" t="s">
        <v>9</v>
      </c>
      <c r="H33" s="2">
        <f>AVERAGE(H4:H32)</f>
        <v>52.88275862068965</v>
      </c>
      <c r="K33" s="2">
        <f>AVERAGE(K4:K32)</f>
        <v>256.8580459770115</v>
      </c>
      <c r="O33" s="2">
        <f>AVERAGE(O4:O32)</f>
        <v>3.4934523809523816</v>
      </c>
    </row>
    <row r="34" spans="7:15" ht="12.75">
      <c r="G34" s="1" t="s">
        <v>11</v>
      </c>
      <c r="H34" s="2">
        <f>STDEV(H4:H32)</f>
        <v>10.6849111389285</v>
      </c>
      <c r="K34" s="2">
        <f>STDEV(K4:K32)</f>
        <v>23.830080789004594</v>
      </c>
      <c r="O34" s="2">
        <f>STDEV(O4:O32)</f>
        <v>0.7519568338361998</v>
      </c>
    </row>
    <row r="35" spans="7:8" ht="12.75">
      <c r="G35" s="3" t="s">
        <v>12</v>
      </c>
      <c r="H35" s="1">
        <f>COUNT(H4:H32)</f>
        <v>29</v>
      </c>
    </row>
  </sheetData>
  <printOptions/>
  <pageMargins left="0.25" right="0.25" top="1.6666666666666667" bottom="1.6666666666666667" header="0" footer="0"/>
  <pageSetup cellComments="asDisplayed" fitToHeight="1" fitToWidth="1" horizontalDpi="600" verticalDpi="600" orientation="portrait" scale="57" r:id="rId2"/>
  <headerFooter alignWithMargins="0">
    <oddHeader>&amp;L&amp;[TAB]</oddHeader>
    <oddFooter>&amp;LPage &amp;[PAGE]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printOptions/>
  <pageMargins left="0.75" right="0.75" top="1.6666666666666667" bottom="1.6666666666666667" header="0" footer="0"/>
  <pageSetup cellComments="asDisplayed" fitToHeight="1" fitToWidth="1" horizontalDpi="600" verticalDpi="600" orientation="portrait" paperSize="9"/>
  <headerFooter alignWithMargins="0">
    <oddHeader>&amp;L&amp;[TAB]</oddHeader>
    <oddFooter>&amp;LPage &amp;[PAGE]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1" width="9.125" style="1" customWidth="1"/>
  </cols>
  <sheetData/>
  <printOptions/>
  <pageMargins left="0.75" right="0.75" top="1.6666666666666667" bottom="1.6666666666666667" header="0" footer="0"/>
  <pageSetup cellComments="asDisplayed" fitToHeight="1" fitToWidth="1" horizontalDpi="600" verticalDpi="600" orientation="portrait" paperSize="9"/>
  <headerFooter alignWithMargins="0">
    <oddHeader>&amp;L&amp;[TAB]</oddHeader>
    <oddFooter>&amp;LPage &amp;[PAGE]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waldenda</cp:lastModifiedBy>
  <cp:lastPrinted>2009-04-09T16:27:25Z</cp:lastPrinted>
  <dcterms:modified xsi:type="dcterms:W3CDTF">2009-04-09T16:32:51Z</dcterms:modified>
  <cp:category/>
  <cp:version/>
  <cp:contentType/>
  <cp:contentStatus/>
</cp:coreProperties>
</file>