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80" yWindow="5640" windowWidth="26700" windowHeight="9200" tabRatio="50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<sst xmlns="http://schemas.openxmlformats.org/spreadsheetml/2006/main" count="255" uniqueCount="67">
  <si>
    <t>UT of fix</t>
  </si>
  <si>
    <t>Speed (kn)</t>
  </si>
  <si>
    <t>Course</t>
  </si>
  <si>
    <t>AP Latitude</t>
  </si>
  <si>
    <t>AP Longitude</t>
  </si>
  <si>
    <t>Latitude</t>
  </si>
  <si>
    <t>Degrees</t>
  </si>
  <si>
    <t>Minutes</t>
  </si>
  <si>
    <t>Longitude</t>
  </si>
  <si>
    <t>Body</t>
  </si>
  <si>
    <t>UT</t>
  </si>
  <si>
    <t>Ho</t>
  </si>
  <si>
    <t>GHA</t>
  </si>
  <si>
    <t>Declination</t>
  </si>
  <si>
    <t>Retrieve the solution</t>
  </si>
  <si>
    <t>d(nm)=</t>
  </si>
  <si>
    <t>Iter1</t>
  </si>
  <si>
    <t>t (hours)</t>
  </si>
  <si>
    <t>Long DR</t>
  </si>
  <si>
    <t>Lat DR</t>
  </si>
  <si>
    <t>Course (rad)</t>
  </si>
  <si>
    <t>#</t>
  </si>
  <si>
    <t>Ho (rad)</t>
  </si>
  <si>
    <t>GHA (rad)</t>
  </si>
  <si>
    <t>Dec (rad)</t>
  </si>
  <si>
    <t>LHA (rad)</t>
  </si>
  <si>
    <t>Long DR (rad)</t>
  </si>
  <si>
    <t>Lat DR (rad)</t>
  </si>
  <si>
    <t>Sin(Hc)</t>
  </si>
  <si>
    <t>Hc (rad)</t>
  </si>
  <si>
    <t>Hc (deg)</t>
  </si>
  <si>
    <t>p</t>
  </si>
  <si>
    <t>Cos(Z)</t>
  </si>
  <si>
    <t>deg</t>
  </si>
  <si>
    <t>LHA (deg)</t>
  </si>
  <si>
    <t>Zn (deg)</t>
  </si>
  <si>
    <t>Z (Deg)</t>
  </si>
  <si>
    <t>Z (rad)</t>
  </si>
  <si>
    <t>Cos(Z)^2</t>
  </si>
  <si>
    <t>Cos(Z)*Sin(Z)</t>
  </si>
  <si>
    <t>Sin(Z)^2</t>
  </si>
  <si>
    <t>Sin(Z)</t>
  </si>
  <si>
    <t>p*Cos(Z)</t>
  </si>
  <si>
    <t>p*Sin(Z)</t>
  </si>
  <si>
    <t>A =</t>
  </si>
  <si>
    <t>B =</t>
  </si>
  <si>
    <t>C =</t>
  </si>
  <si>
    <t>D =</t>
  </si>
  <si>
    <t>E =</t>
  </si>
  <si>
    <t>G =</t>
  </si>
  <si>
    <t>Lf (deg) =</t>
  </si>
  <si>
    <t>Bf (deg) =</t>
  </si>
  <si>
    <t>Lf (rad) =</t>
  </si>
  <si>
    <t>Bf (rad) =</t>
  </si>
  <si>
    <t>Cos(Bf) =</t>
  </si>
  <si>
    <t>B corr (deg)=</t>
  </si>
  <si>
    <t>L corr (deg)=</t>
  </si>
  <si>
    <t>Li (deg) =</t>
  </si>
  <si>
    <t>Bi (deg) =</t>
  </si>
  <si>
    <t>d (nm) =</t>
  </si>
  <si>
    <t>(AE-BD)/G=</t>
  </si>
  <si>
    <t>Iter2</t>
  </si>
  <si>
    <t>Iter3</t>
  </si>
  <si>
    <t>Iter4</t>
  </si>
  <si>
    <t>Jupiter</t>
  </si>
  <si>
    <t>Rigel</t>
  </si>
  <si>
    <t>Fomalhaut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</si>
</sst>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0.0"/>
    <numFmt numFmtId="166" formatCode="0.000"/>
    <numFmt numFmtId="167" formatCode="0.0000"/>
    <numFmt numFmtId="168" formatCode="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0" fontId="2" fillId="0" borderId="0" xfId="0" applyFont="1" applyFill="1" applyAlignment="1" applyProtection="1">
      <alignment horizontal="left"/>
      <protection/>
    </xf>
    <xf numFmtId="21" fontId="2" fillId="33" borderId="10" xfId="0" applyNumberFormat="1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 horizontal="left"/>
      <protection locked="0"/>
    </xf>
    <xf numFmtId="164" fontId="2" fillId="33" borderId="10" xfId="0" applyNumberFormat="1" applyFont="1" applyFill="1" applyBorder="1" applyAlignment="1" applyProtection="1">
      <alignment horizontal="left"/>
      <protection locked="0"/>
    </xf>
    <xf numFmtId="165" fontId="0" fillId="34" borderId="10" xfId="0" applyNumberFormat="1" applyFill="1" applyBorder="1" applyAlignment="1">
      <alignment horizontal="left"/>
    </xf>
    <xf numFmtId="168" fontId="0" fillId="35" borderId="10" xfId="0" applyNumberFormat="1" applyFont="1" applyFill="1" applyBorder="1" applyAlignment="1">
      <alignment horizontal="left"/>
    </xf>
    <xf numFmtId="1" fontId="0" fillId="36" borderId="10" xfId="0" applyNumberFormat="1" applyFill="1" applyBorder="1" applyAlignment="1">
      <alignment horizontal="left"/>
    </xf>
    <xf numFmtId="165" fontId="0" fillId="36" borderId="10" xfId="0" applyNumberForma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S49"/>
  <sheetViews>
    <sheetView tabSelected="1" zoomScale="150" zoomScaleNormal="150" workbookViewId="0" topLeftCell="A1">
      <selection activeCell="A13" sqref="A13"/>
    </sheetView>
  </sheetViews>
  <sheetFormatPr defaultColWidth="11.00390625" defaultRowHeight="12.75"/>
  <cols>
    <col min="16" max="16" width="11.125" style="0" bestFit="1" customWidth="1"/>
    <col min="37" max="37" width="11.125" style="0" customWidth="1"/>
    <col min="58" max="58" width="11.125" style="0" customWidth="1"/>
    <col min="79" max="79" width="11.125" style="0" customWidth="1"/>
  </cols>
  <sheetData>
    <row r="1" spans="1:83" ht="12.7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H1" s="7"/>
      <c r="I1" s="1" t="s">
        <v>21</v>
      </c>
      <c r="J1" t="s">
        <v>20</v>
      </c>
      <c r="N1" t="s">
        <v>16</v>
      </c>
      <c r="O1" s="8" t="s">
        <v>50</v>
      </c>
      <c r="P1" s="9">
        <f>F2</f>
        <v>109.66666666666667</v>
      </c>
      <c r="Q1" s="8" t="s">
        <v>44</v>
      </c>
      <c r="R1" s="9">
        <f>SUM(AC9:AC49)</f>
        <v>0.682585002062288</v>
      </c>
      <c r="S1" s="8" t="s">
        <v>60</v>
      </c>
      <c r="T1" s="9">
        <f>(R1*R5-R2*R4)/R6</f>
        <v>0.08076246605947072</v>
      </c>
      <c r="AI1" t="s">
        <v>61</v>
      </c>
      <c r="AJ1" s="8" t="s">
        <v>50</v>
      </c>
      <c r="AK1" s="9">
        <f>T4</f>
        <v>109.7483985372252</v>
      </c>
      <c r="AL1" s="8" t="s">
        <v>44</v>
      </c>
      <c r="AM1" s="9">
        <f>SUM(AX9:AX49)</f>
        <v>0.6823400510570562</v>
      </c>
      <c r="AN1" s="8" t="s">
        <v>60</v>
      </c>
      <c r="AO1" s="9">
        <f>(AM1*AM5-AM2*AM4)/AM6</f>
        <v>1.8267691490347282E-06</v>
      </c>
      <c r="BD1" t="s">
        <v>62</v>
      </c>
      <c r="BE1" s="8" t="s">
        <v>50</v>
      </c>
      <c r="BF1" s="9">
        <f>AO4</f>
        <v>109.74840038578179</v>
      </c>
      <c r="BG1" s="8" t="s">
        <v>44</v>
      </c>
      <c r="BH1" s="9">
        <f>SUM(BS9:BS49)</f>
        <v>0.6823400271115287</v>
      </c>
      <c r="BI1" s="8" t="s">
        <v>60</v>
      </c>
      <c r="BJ1" s="9">
        <f>(BH1*BH5-BH2*BH4)/BH6</f>
        <v>3.139419677904833E-10</v>
      </c>
      <c r="BY1" t="s">
        <v>63</v>
      </c>
      <c r="BZ1" s="8" t="s">
        <v>50</v>
      </c>
      <c r="CA1" s="9">
        <f>BJ4</f>
        <v>109.74840038609948</v>
      </c>
      <c r="CB1" s="8" t="s">
        <v>44</v>
      </c>
      <c r="CC1" s="9">
        <f>SUM(CN9:CN49)</f>
        <v>0.6823400271100052</v>
      </c>
      <c r="CD1" s="8" t="s">
        <v>60</v>
      </c>
      <c r="CE1" s="9">
        <f>(CC1*CC5-CC2*CC4)/CC6</f>
        <v>9.891454063430628E-15</v>
      </c>
    </row>
    <row r="2" spans="1:83" ht="12.75">
      <c r="A2" s="12">
        <v>0.4583333333333333</v>
      </c>
      <c r="B2" s="13">
        <v>11.6</v>
      </c>
      <c r="C2" s="13">
        <v>37</v>
      </c>
      <c r="D2" s="11"/>
      <c r="E2" s="14">
        <v>8.833333333333334</v>
      </c>
      <c r="F2" s="14">
        <v>109.66666666666667</v>
      </c>
      <c r="I2" s="1" t="s">
        <v>21</v>
      </c>
      <c r="J2">
        <f>RADIANS(C2)</f>
        <v>0.6457718232379019</v>
      </c>
      <c r="N2" t="s">
        <v>16</v>
      </c>
      <c r="O2" s="8" t="s">
        <v>51</v>
      </c>
      <c r="P2" s="9">
        <f>E2</f>
        <v>8.833333333333334</v>
      </c>
      <c r="Q2" s="8" t="s">
        <v>45</v>
      </c>
      <c r="R2" s="9">
        <f>SUM(AE9:AE49)</f>
        <v>0.57163322930087</v>
      </c>
      <c r="S2" s="8" t="s">
        <v>56</v>
      </c>
      <c r="T2" s="9">
        <f>T1/P5</f>
        <v>0.08173187055852331</v>
      </c>
      <c r="AI2" t="s">
        <v>61</v>
      </c>
      <c r="AJ2" s="8" t="s">
        <v>51</v>
      </c>
      <c r="AK2" s="9">
        <f>T5</f>
        <v>8.805457592832607</v>
      </c>
      <c r="AL2" s="8" t="s">
        <v>45</v>
      </c>
      <c r="AM2" s="9">
        <f>SUM(AZ9:AZ49)</f>
        <v>0.5720941441589049</v>
      </c>
      <c r="AN2" s="8" t="s">
        <v>56</v>
      </c>
      <c r="AO2" s="9">
        <f>AO1/AK5</f>
        <v>1.8485565982934762E-06</v>
      </c>
      <c r="BD2" t="s">
        <v>62</v>
      </c>
      <c r="BE2" s="8" t="s">
        <v>51</v>
      </c>
      <c r="BF2" s="9">
        <f>AO5</f>
        <v>8.805430181537062</v>
      </c>
      <c r="BG2" s="8" t="s">
        <v>45</v>
      </c>
      <c r="BH2" s="9">
        <f>SUM(BU9:BU49)</f>
        <v>0.5720947770890574</v>
      </c>
      <c r="BI2" s="8" t="s">
        <v>56</v>
      </c>
      <c r="BJ2" s="9">
        <f>BJ1/BF5</f>
        <v>3.1768625682032166E-10</v>
      </c>
      <c r="BY2" t="s">
        <v>63</v>
      </c>
      <c r="BZ2" s="8" t="s">
        <v>51</v>
      </c>
      <c r="CA2" s="9">
        <f>BJ5</f>
        <v>8.805430180580924</v>
      </c>
      <c r="CB2" s="8" t="s">
        <v>45</v>
      </c>
      <c r="CC2" s="9">
        <f>SUM(CP9:CP49)</f>
        <v>0.5720947771105569</v>
      </c>
      <c r="CD2" s="8" t="s">
        <v>56</v>
      </c>
      <c r="CE2" s="9">
        <f>CE1/CA5</f>
        <v>1.0009426385485533E-14</v>
      </c>
    </row>
    <row r="3" spans="5:83" ht="12.75">
      <c r="E3" s="15">
        <f>ABS(E2-TRUNC(E2))*60</f>
        <v>50.000000000000036</v>
      </c>
      <c r="F3" s="15">
        <f>ABS(F2-TRUNC(F2))*60</f>
        <v>40.000000000000284</v>
      </c>
      <c r="I3" s="1" t="s">
        <v>21</v>
      </c>
      <c r="N3" t="s">
        <v>16</v>
      </c>
      <c r="O3" s="8" t="s">
        <v>52</v>
      </c>
      <c r="P3" s="9">
        <f>RADIANS(P1)</f>
        <v>1.9140444130204481</v>
      </c>
      <c r="Q3" s="8" t="s">
        <v>46</v>
      </c>
      <c r="R3" s="9">
        <f>SUM(AF9:AF49)</f>
        <v>2.317414997937712</v>
      </c>
      <c r="S3" s="8" t="s">
        <v>55</v>
      </c>
      <c r="T3" s="9">
        <f>(R3*R4-R2*R5)/R6</f>
        <v>-0.027875740500727473</v>
      </c>
      <c r="AI3" t="s">
        <v>61</v>
      </c>
      <c r="AJ3" s="8" t="s">
        <v>52</v>
      </c>
      <c r="AK3" s="9">
        <f>RADIANS(AK1)</f>
        <v>1.9154709032655082</v>
      </c>
      <c r="AL3" s="8" t="s">
        <v>46</v>
      </c>
      <c r="AM3" s="9">
        <f>SUM(BA9:BA49)</f>
        <v>2.3176599489429432</v>
      </c>
      <c r="AN3" s="8" t="s">
        <v>55</v>
      </c>
      <c r="AO3" s="9">
        <f>(AM3*AM4-AM2*AM5)/AM6</f>
        <v>-2.7411295544308562E-05</v>
      </c>
      <c r="BD3" t="s">
        <v>62</v>
      </c>
      <c r="BE3" s="8" t="s">
        <v>52</v>
      </c>
      <c r="BF3" s="9">
        <f>RADIANS(BF1)</f>
        <v>1.9154709355289072</v>
      </c>
      <c r="BG3" s="8" t="s">
        <v>46</v>
      </c>
      <c r="BH3" s="9">
        <f>SUM(BV9:BV49)</f>
        <v>2.317659972888471</v>
      </c>
      <c r="BI3" s="8" t="s">
        <v>55</v>
      </c>
      <c r="BJ3" s="9">
        <f>(BH3*BH4-BH2*BH5)/BH6</f>
        <v>-9.561386270806826E-10</v>
      </c>
      <c r="BY3" t="s">
        <v>63</v>
      </c>
      <c r="BZ3" s="8" t="s">
        <v>52</v>
      </c>
      <c r="CA3" s="9">
        <f>RADIANS(CA1)</f>
        <v>1.915470935534452</v>
      </c>
      <c r="CB3" s="8" t="s">
        <v>46</v>
      </c>
      <c r="CC3" s="9">
        <f>SUM(CQ9:CQ49)</f>
        <v>2.3176599728899947</v>
      </c>
      <c r="CD3" s="8" t="s">
        <v>55</v>
      </c>
      <c r="CE3" s="9">
        <f>(CC3*CC4-CC2*CC5)/CC6</f>
        <v>-4.4410064461054746E-14</v>
      </c>
    </row>
    <row r="4" spans="1:83" ht="12.75">
      <c r="A4" s="4" t="s">
        <v>14</v>
      </c>
      <c r="C4" s="5" t="s">
        <v>15</v>
      </c>
      <c r="D4" s="16">
        <f>CE6</f>
        <v>2.7298975951720947E-12</v>
      </c>
      <c r="I4" s="1" t="s">
        <v>21</v>
      </c>
      <c r="N4" t="s">
        <v>16</v>
      </c>
      <c r="O4" s="8" t="s">
        <v>53</v>
      </c>
      <c r="P4" s="9">
        <f>RADIANS(P2)</f>
        <v>0.15417075059283245</v>
      </c>
      <c r="Q4" s="8" t="s">
        <v>47</v>
      </c>
      <c r="R4" s="9">
        <f>SUM(AG9:AG49)</f>
        <v>0.0271389468927003</v>
      </c>
      <c r="S4" s="5" t="s">
        <v>57</v>
      </c>
      <c r="T4" s="9">
        <f>P1+T2</f>
        <v>109.7483985372252</v>
      </c>
      <c r="AI4" t="s">
        <v>61</v>
      </c>
      <c r="AJ4" s="8" t="s">
        <v>53</v>
      </c>
      <c r="AK4" s="9">
        <f>RADIANS(AK2)</f>
        <v>0.15368422713966323</v>
      </c>
      <c r="AL4" s="8" t="s">
        <v>47</v>
      </c>
      <c r="AM4" s="9">
        <f>SUM(BB9:BB49)</f>
        <v>-1.765874086835065E-05</v>
      </c>
      <c r="AN4" s="5" t="s">
        <v>57</v>
      </c>
      <c r="AO4" s="9">
        <f>AK1+AO2</f>
        <v>109.74840038578179</v>
      </c>
      <c r="BD4" t="s">
        <v>62</v>
      </c>
      <c r="BE4" s="8" t="s">
        <v>53</v>
      </c>
      <c r="BF4" s="9">
        <f>RADIANS(BF2)</f>
        <v>0.15368374872230375</v>
      </c>
      <c r="BG4" s="8" t="s">
        <v>47</v>
      </c>
      <c r="BH4" s="9">
        <f>SUM(BW9:BW49)</f>
        <v>-4.728070966426162E-10</v>
      </c>
      <c r="BI4" s="5" t="s">
        <v>57</v>
      </c>
      <c r="BJ4" s="9">
        <f>BF1+BJ2</f>
        <v>109.74840038609948</v>
      </c>
      <c r="BY4" t="s">
        <v>63</v>
      </c>
      <c r="BZ4" s="8" t="s">
        <v>53</v>
      </c>
      <c r="CA4" s="9">
        <f>RADIANS(CA2)</f>
        <v>0.153683748705616</v>
      </c>
      <c r="CB4" s="8" t="s">
        <v>47</v>
      </c>
      <c r="CC4" s="9">
        <f>SUM(CR9:CR49)</f>
        <v>-2.4643915380595516E-14</v>
      </c>
      <c r="CD4" s="5" t="s">
        <v>57</v>
      </c>
      <c r="CE4" s="9">
        <f>CA1+CE2</f>
        <v>109.74840038609949</v>
      </c>
    </row>
    <row r="5" spans="1:83" ht="12.75">
      <c r="A5" s="2" t="s">
        <v>5</v>
      </c>
      <c r="B5" s="2" t="s">
        <v>6</v>
      </c>
      <c r="C5" s="2" t="s">
        <v>7</v>
      </c>
      <c r="D5" s="2" t="s">
        <v>8</v>
      </c>
      <c r="E5" s="2" t="s">
        <v>6</v>
      </c>
      <c r="F5" s="2" t="s">
        <v>7</v>
      </c>
      <c r="I5" s="1" t="s">
        <v>21</v>
      </c>
      <c r="N5" t="s">
        <v>16</v>
      </c>
      <c r="O5" s="8" t="s">
        <v>54</v>
      </c>
      <c r="P5" s="9">
        <f>COS(P4)</f>
        <v>0.988139210660076</v>
      </c>
      <c r="Q5" s="8" t="s">
        <v>48</v>
      </c>
      <c r="R5" s="9">
        <f>SUM(AH9:AH49)</f>
        <v>0.171225450555069</v>
      </c>
      <c r="S5" s="5" t="s">
        <v>58</v>
      </c>
      <c r="T5" s="9">
        <f>P2+T3</f>
        <v>8.805457592832607</v>
      </c>
      <c r="AI5" t="s">
        <v>61</v>
      </c>
      <c r="AJ5" s="8" t="s">
        <v>54</v>
      </c>
      <c r="AK5" s="9">
        <f>COS(AK4)</f>
        <v>0.9882138046090331</v>
      </c>
      <c r="AL5" s="8" t="s">
        <v>48</v>
      </c>
      <c r="AM5" s="9">
        <f>SUM(BC9:BC49)</f>
        <v>-1.1448011972025642E-05</v>
      </c>
      <c r="AN5" s="5" t="s">
        <v>58</v>
      </c>
      <c r="AO5" s="9">
        <f>AK2+AO3</f>
        <v>8.805430181537062</v>
      </c>
      <c r="BD5" t="s">
        <v>62</v>
      </c>
      <c r="BE5" s="8" t="s">
        <v>54</v>
      </c>
      <c r="BF5" s="9">
        <f>COS(BF4)</f>
        <v>0.9882138778450337</v>
      </c>
      <c r="BG5" s="8" t="s">
        <v>48</v>
      </c>
      <c r="BH5" s="9">
        <f>SUM(BX9:BX49)</f>
        <v>1.8060881783188432E-10</v>
      </c>
      <c r="BI5" s="5" t="s">
        <v>58</v>
      </c>
      <c r="BJ5" s="9">
        <f>BF2+BJ3</f>
        <v>8.805430180580924</v>
      </c>
      <c r="BY5" t="s">
        <v>63</v>
      </c>
      <c r="BZ5" s="8" t="s">
        <v>54</v>
      </c>
      <c r="CA5" s="9">
        <f>COS(CA4)</f>
        <v>0.9882138778475883</v>
      </c>
      <c r="CB5" s="8" t="s">
        <v>48</v>
      </c>
      <c r="CC5" s="9">
        <f>SUM(CS9:CS49)</f>
        <v>-2.4817387728193196E-15</v>
      </c>
      <c r="CD5" s="5" t="s">
        <v>58</v>
      </c>
      <c r="CE5" s="9">
        <f>CA2+CE3</f>
        <v>8.80543018058088</v>
      </c>
    </row>
    <row r="6" spans="1:83" ht="12.75">
      <c r="A6" s="9">
        <f>CE5</f>
        <v>8.80543018058088</v>
      </c>
      <c r="B6" s="17">
        <f>TRUNC(A6)</f>
        <v>8</v>
      </c>
      <c r="C6" s="18">
        <f>ABS(A6-B6)*60</f>
        <v>48.32581083485277</v>
      </c>
      <c r="D6" s="9">
        <f>CE4</f>
        <v>109.74840038609949</v>
      </c>
      <c r="E6" s="17">
        <f>TRUNC(D6)</f>
        <v>109</v>
      </c>
      <c r="F6" s="18">
        <f>ABS(D6-E6)*60</f>
        <v>44.90402316596942</v>
      </c>
      <c r="I6" s="1" t="s">
        <v>21</v>
      </c>
      <c r="N6" t="s">
        <v>16</v>
      </c>
      <c r="Q6" s="8" t="s">
        <v>49</v>
      </c>
      <c r="R6" s="9">
        <f>R1*R3-R2*R2</f>
        <v>1.2550681723055492</v>
      </c>
      <c r="S6" s="5" t="s">
        <v>59</v>
      </c>
      <c r="T6" s="10">
        <f>60*SQRT(T1*T1+T3*T3)</f>
        <v>5.126273324442993</v>
      </c>
      <c r="AI6" t="s">
        <v>61</v>
      </c>
      <c r="AL6" s="8" t="s">
        <v>49</v>
      </c>
      <c r="AM6" s="9">
        <f>AM1*AM3-AM2*AM2</f>
        <v>1.2541404981137123</v>
      </c>
      <c r="AN6" s="5" t="s">
        <v>59</v>
      </c>
      <c r="AO6" s="10">
        <f>60*SQRT(AO1*AO1+AO3*AO3)</f>
        <v>0.0016483259241389925</v>
      </c>
      <c r="BD6" t="s">
        <v>62</v>
      </c>
      <c r="BG6" s="8" t="s">
        <v>49</v>
      </c>
      <c r="BH6" s="9">
        <f>BH1*BH3-BH2*BH2</f>
        <v>1.254139734763446</v>
      </c>
      <c r="BI6" s="5" t="s">
        <v>59</v>
      </c>
      <c r="BJ6" s="10">
        <f>60*SQRT(BJ1*BJ1+BJ3*BJ3)</f>
        <v>6.03816054772413E-08</v>
      </c>
      <c r="BY6" t="s">
        <v>63</v>
      </c>
      <c r="CB6" s="8" t="s">
        <v>49</v>
      </c>
      <c r="CC6" s="9">
        <f>CC1*CC3-CC2*CC2</f>
        <v>1.2541397347363552</v>
      </c>
      <c r="CD6" s="5" t="s">
        <v>59</v>
      </c>
      <c r="CE6" s="10">
        <f>60*SQRT(CE1*CE1+CE3*CE3)</f>
        <v>2.7298975951720947E-12</v>
      </c>
    </row>
    <row r="7" spans="9:77" ht="12.75">
      <c r="I7" s="1" t="s">
        <v>21</v>
      </c>
      <c r="N7" t="s">
        <v>16</v>
      </c>
      <c r="AI7" t="s">
        <v>61</v>
      </c>
      <c r="BD7" t="s">
        <v>62</v>
      </c>
      <c r="BY7" t="s">
        <v>63</v>
      </c>
    </row>
    <row r="8" spans="1:97" ht="12.75">
      <c r="A8" s="3" t="s">
        <v>9</v>
      </c>
      <c r="B8" s="3" t="s">
        <v>10</v>
      </c>
      <c r="C8" s="3" t="s">
        <v>11</v>
      </c>
      <c r="D8" s="3"/>
      <c r="E8" s="3" t="s">
        <v>12</v>
      </c>
      <c r="F8" s="3"/>
      <c r="G8" s="3" t="s">
        <v>13</v>
      </c>
      <c r="I8" s="1" t="s">
        <v>21</v>
      </c>
      <c r="J8" t="s">
        <v>17</v>
      </c>
      <c r="K8" t="s">
        <v>22</v>
      </c>
      <c r="L8" t="s">
        <v>23</v>
      </c>
      <c r="M8" t="s">
        <v>24</v>
      </c>
      <c r="N8" t="s">
        <v>18</v>
      </c>
      <c r="O8" t="s">
        <v>19</v>
      </c>
      <c r="P8" t="s">
        <v>26</v>
      </c>
      <c r="Q8" t="s">
        <v>27</v>
      </c>
      <c r="R8" t="s">
        <v>25</v>
      </c>
      <c r="S8" t="s">
        <v>33</v>
      </c>
      <c r="T8" t="s">
        <v>34</v>
      </c>
      <c r="U8" t="s">
        <v>28</v>
      </c>
      <c r="V8" t="s">
        <v>29</v>
      </c>
      <c r="W8" t="s">
        <v>30</v>
      </c>
      <c r="X8" t="s">
        <v>31</v>
      </c>
      <c r="Y8" t="s">
        <v>32</v>
      </c>
      <c r="Z8" t="s">
        <v>35</v>
      </c>
      <c r="AA8" t="s">
        <v>36</v>
      </c>
      <c r="AB8" t="s">
        <v>37</v>
      </c>
      <c r="AC8" t="s">
        <v>38</v>
      </c>
      <c r="AD8" t="s">
        <v>41</v>
      </c>
      <c r="AE8" t="s">
        <v>39</v>
      </c>
      <c r="AF8" t="s">
        <v>40</v>
      </c>
      <c r="AG8" t="s">
        <v>42</v>
      </c>
      <c r="AH8" t="s">
        <v>43</v>
      </c>
      <c r="AI8" t="s">
        <v>18</v>
      </c>
      <c r="AJ8" t="s">
        <v>19</v>
      </c>
      <c r="AK8" t="s">
        <v>26</v>
      </c>
      <c r="AL8" t="s">
        <v>27</v>
      </c>
      <c r="AM8" t="s">
        <v>25</v>
      </c>
      <c r="AN8" t="s">
        <v>33</v>
      </c>
      <c r="AO8" t="s">
        <v>34</v>
      </c>
      <c r="AP8" t="s">
        <v>28</v>
      </c>
      <c r="AQ8" t="s">
        <v>29</v>
      </c>
      <c r="AR8" t="s">
        <v>30</v>
      </c>
      <c r="AS8" t="s">
        <v>31</v>
      </c>
      <c r="AT8" t="s">
        <v>32</v>
      </c>
      <c r="AU8" t="s">
        <v>35</v>
      </c>
      <c r="AV8" t="s">
        <v>36</v>
      </c>
      <c r="AW8" t="s">
        <v>37</v>
      </c>
      <c r="AX8" t="s">
        <v>38</v>
      </c>
      <c r="AY8" t="s">
        <v>41</v>
      </c>
      <c r="AZ8" t="s">
        <v>39</v>
      </c>
      <c r="BA8" t="s">
        <v>40</v>
      </c>
      <c r="BB8" t="s">
        <v>42</v>
      </c>
      <c r="BC8" t="s">
        <v>43</v>
      </c>
      <c r="BD8" t="s">
        <v>18</v>
      </c>
      <c r="BE8" t="s">
        <v>19</v>
      </c>
      <c r="BF8" t="s">
        <v>26</v>
      </c>
      <c r="BG8" t="s">
        <v>27</v>
      </c>
      <c r="BH8" t="s">
        <v>25</v>
      </c>
      <c r="BI8" t="s">
        <v>33</v>
      </c>
      <c r="BJ8" t="s">
        <v>34</v>
      </c>
      <c r="BK8" t="s">
        <v>28</v>
      </c>
      <c r="BL8" t="s">
        <v>29</v>
      </c>
      <c r="BM8" t="s">
        <v>30</v>
      </c>
      <c r="BN8" t="s">
        <v>31</v>
      </c>
      <c r="BO8" t="s">
        <v>32</v>
      </c>
      <c r="BP8" t="s">
        <v>35</v>
      </c>
      <c r="BQ8" t="s">
        <v>36</v>
      </c>
      <c r="BR8" t="s">
        <v>37</v>
      </c>
      <c r="BS8" t="s">
        <v>38</v>
      </c>
      <c r="BT8" t="s">
        <v>41</v>
      </c>
      <c r="BU8" t="s">
        <v>39</v>
      </c>
      <c r="BV8" t="s">
        <v>40</v>
      </c>
      <c r="BW8" t="s">
        <v>42</v>
      </c>
      <c r="BX8" t="s">
        <v>43</v>
      </c>
      <c r="BY8" t="s">
        <v>18</v>
      </c>
      <c r="BZ8" t="s">
        <v>19</v>
      </c>
      <c r="CA8" t="s">
        <v>26</v>
      </c>
      <c r="CB8" t="s">
        <v>27</v>
      </c>
      <c r="CC8" t="s">
        <v>25</v>
      </c>
      <c r="CD8" t="s">
        <v>33</v>
      </c>
      <c r="CE8" t="s">
        <v>34</v>
      </c>
      <c r="CF8" t="s">
        <v>28</v>
      </c>
      <c r="CG8" t="s">
        <v>29</v>
      </c>
      <c r="CH8" t="s">
        <v>30</v>
      </c>
      <c r="CI8" t="s">
        <v>31</v>
      </c>
      <c r="CJ8" t="s">
        <v>32</v>
      </c>
      <c r="CK8" t="s">
        <v>35</v>
      </c>
      <c r="CL8" t="s">
        <v>36</v>
      </c>
      <c r="CM8" t="s">
        <v>37</v>
      </c>
      <c r="CN8" t="s">
        <v>38</v>
      </c>
      <c r="CO8" t="s">
        <v>41</v>
      </c>
      <c r="CP8" t="s">
        <v>39</v>
      </c>
      <c r="CQ8" t="s">
        <v>40</v>
      </c>
      <c r="CR8" t="s">
        <v>42</v>
      </c>
      <c r="CS8" t="s">
        <v>43</v>
      </c>
    </row>
    <row r="9" spans="1:97" ht="12.75">
      <c r="A9" s="13" t="s">
        <v>64</v>
      </c>
      <c r="B9" s="12">
        <v>0.45275462962962965</v>
      </c>
      <c r="C9" s="14">
        <v>50.285</v>
      </c>
      <c r="D9" s="15">
        <f>ABS(C9-TRUNC(C9))*60</f>
        <v>17.099999999999795</v>
      </c>
      <c r="E9" s="14">
        <v>210.97666666666666</v>
      </c>
      <c r="F9" s="15">
        <f>ABS(E9-TRUNC(E9))*60</f>
        <v>58.59999999999957</v>
      </c>
      <c r="G9" s="14">
        <v>20.795</v>
      </c>
      <c r="H9" s="15">
        <f aca="true" t="shared" si="0" ref="H9:H49">ABS(G9-TRUNC(G9))*60</f>
        <v>47.7000000000001</v>
      </c>
      <c r="I9" s="1" t="s">
        <v>21</v>
      </c>
      <c r="J9" s="6">
        <f>IF(ISBLANK(B9),0,(B9-$A$2)*24)</f>
        <v>-0.13388888888888806</v>
      </c>
      <c r="K9" s="6">
        <f>IF(ISBLANK(B9),0,RADIANS(C9))</f>
        <v>0.8776388143653485</v>
      </c>
      <c r="L9" s="6">
        <f>IF(ISBLANK(B9),0,RADIANS(E9))</f>
        <v>3.682237478215903</v>
      </c>
      <c r="M9" s="6">
        <f>IF(ISBLANK(B9),0,RADIANS(G9))</f>
        <v>0.36294121795222084</v>
      </c>
      <c r="N9" s="6">
        <f>IF(ISBLANK($B9),0,P1+$J9*($B$2/60)*SIN($J$2)/P5)</f>
        <v>109.65090158705698</v>
      </c>
      <c r="O9" s="6">
        <f>IF(ISBLANK($B9),0,P2+$J9*($B$2/60)*COS($J$2))</f>
        <v>8.812660505260295</v>
      </c>
      <c r="P9" s="6">
        <f>RADIANS(N9)</f>
        <v>1.91376926047442</v>
      </c>
      <c r="Q9" s="6">
        <f>RADIANS(O9)</f>
        <v>0.1538099416772592</v>
      </c>
      <c r="R9" s="6">
        <f>$L9+P9</f>
        <v>5.596006738690323</v>
      </c>
      <c r="S9" s="6">
        <f>DEGREES(R9)</f>
        <v>320.62756825372367</v>
      </c>
      <c r="T9" s="6">
        <f>S9-INT(S9/360)*360</f>
        <v>320.62756825372367</v>
      </c>
      <c r="U9" s="6">
        <f>IF(ISBLANK($B9),0,SIN(Q9)*SIN($M9)+COS(Q9)*COS($M9)*COS(R9))</f>
        <v>0.7685403669771385</v>
      </c>
      <c r="V9" s="6">
        <f>ASIN(U9)</f>
        <v>0.8765566301886868</v>
      </c>
      <c r="W9" s="6">
        <f>DEGREES(V9)</f>
        <v>50.22299541402144</v>
      </c>
      <c r="X9" s="6">
        <f>IF(ISBLANK($B9),0,$C9-W9)</f>
        <v>0.06200458597855629</v>
      </c>
      <c r="Y9" s="6">
        <f>IF(ISBLANK($B9),0,(SIN($M9)-SIN(Q9)*U9)/(COS(Q9)*COS(V9)))</f>
        <v>0.375298475994746</v>
      </c>
      <c r="Z9" s="6">
        <f>IF(ISBLANK($B9),0,DEGREES(ACOS(Y9)))</f>
        <v>67.95723832674156</v>
      </c>
      <c r="AA9" s="6">
        <f>IF(ISBLANK($B9),0,IF(T9&gt;180,Z9,360-Z9))</f>
        <v>67.95723832674156</v>
      </c>
      <c r="AB9" s="6">
        <f>RADIANS(AA9)</f>
        <v>1.1860775593641224</v>
      </c>
      <c r="AC9" s="6">
        <f>Y9*Y9</f>
        <v>0.1408489460839789</v>
      </c>
      <c r="AD9" s="6">
        <f>SIN(AB9)</f>
        <v>0.9269040154816577</v>
      </c>
      <c r="AE9" s="6">
        <f>Y9*AD9</f>
        <v>0.34786566440367656</v>
      </c>
      <c r="AF9" s="6">
        <f>AD9*AD9</f>
        <v>0.8591510539160211</v>
      </c>
      <c r="AG9" s="6">
        <f>X9*Y9</f>
        <v>0.02327022662243737</v>
      </c>
      <c r="AH9" s="6">
        <f>X9*AD9</f>
        <v>0.05747229972180152</v>
      </c>
      <c r="AI9" s="6">
        <f>IF(ISBLANK($B9),0,AK1+$J9*($B$2/60)*SIN($J$2)/AK5)</f>
        <v>109.73263464762069</v>
      </c>
      <c r="AJ9" s="6">
        <f>IF(ISBLANK($B9),0,AK2+$J9*($B$2/60)*COS($J$2))</f>
        <v>8.784784764759568</v>
      </c>
      <c r="AK9" s="6">
        <f>RADIANS(AI9)</f>
        <v>1.9151957714889887</v>
      </c>
      <c r="AL9" s="6">
        <f>RADIANS(AJ9)</f>
        <v>0.15332341822408999</v>
      </c>
      <c r="AM9" s="6">
        <f>$L9+AK9</f>
        <v>5.597433249704892</v>
      </c>
      <c r="AN9" s="6">
        <f>DEGREES(AM9)</f>
        <v>320.70930131428736</v>
      </c>
      <c r="AO9" s="6">
        <f>AN9-INT(AN9/360)*360</f>
        <v>320.70930131428736</v>
      </c>
      <c r="AP9" s="6">
        <f>IF(ISBLANK($B9),0,SIN(AL9)*SIN($M9)+COS(AL9)*COS($M9)*COS(AM9))</f>
        <v>0.769258772773999</v>
      </c>
      <c r="AQ9" s="6">
        <f>ASIN(AP9)</f>
        <v>0.877680246370089</v>
      </c>
      <c r="AR9" s="6">
        <f>DEGREES(AQ9)</f>
        <v>50.28737387900839</v>
      </c>
      <c r="AS9" s="6">
        <f>IF(ISBLANK($B9),0,$C9-AR9)</f>
        <v>-0.002373879008395363</v>
      </c>
      <c r="AT9" s="6">
        <f>IF(ISBLANK($B9),0,(SIN($M9)-SIN(AL9)*AP9)/(COS(AL9)*COS(AQ9)))</f>
        <v>0.37618907315704864</v>
      </c>
      <c r="AU9" s="6">
        <f>IF(ISBLANK($B9),0,DEGREES(ACOS(AT9)))</f>
        <v>67.90217610320282</v>
      </c>
      <c r="AV9" s="6">
        <f>IF(ISBLANK($B9),0,IF(AO9&gt;180,AU9,360-AU9))</f>
        <v>67.90217610320282</v>
      </c>
      <c r="AW9" s="6">
        <f>RADIANS(AV9)</f>
        <v>1.1851165422699022</v>
      </c>
      <c r="AX9" s="6">
        <f>AT9*AT9</f>
        <v>0.1415182187627593</v>
      </c>
      <c r="AY9" s="6">
        <f>SIN(AW9)</f>
        <v>0.9265429192634524</v>
      </c>
      <c r="AZ9" s="6">
        <f>AT9*AY9</f>
        <v>0.3485553220379443</v>
      </c>
      <c r="BA9" s="6">
        <f>AY9*AY9</f>
        <v>0.8584817812372405</v>
      </c>
      <c r="BB9" s="6">
        <f>AS9*AT9</f>
        <v>-0.0008930273439552253</v>
      </c>
      <c r="BC9" s="6">
        <f>AS9*AY9</f>
        <v>-0.0021995007864168696</v>
      </c>
      <c r="BD9" s="6">
        <f>IF(ISBLANK($B9),0,BF1+$J9*($B$2/60)*SIN($J$2)/BF5)</f>
        <v>109.73263649734552</v>
      </c>
      <c r="BE9" s="6">
        <f>IF(ISBLANK($B9),0,BF2+$J9*($B$2/60)*COS($J$2))</f>
        <v>8.784757353464023</v>
      </c>
      <c r="BF9" s="6">
        <f>RADIANS(BD9)</f>
        <v>1.9151958037727772</v>
      </c>
      <c r="BG9" s="6">
        <f>RADIANS(BE9)</f>
        <v>0.1533229398067305</v>
      </c>
      <c r="BH9" s="6">
        <f>$L9+BF9</f>
        <v>5.59743328198868</v>
      </c>
      <c r="BI9" s="6">
        <f>DEGREES(BH9)</f>
        <v>320.70930316401217</v>
      </c>
      <c r="BJ9" s="6">
        <f>BI9-INT(BI9/360)*360</f>
        <v>320.70930316401217</v>
      </c>
      <c r="BK9" s="6">
        <f>IF(ISBLANK($B9),0,SIN(BG9)*SIN($M9)+COS(BG9)*COS($M9)*COS(BH9))</f>
        <v>0.7692586766688082</v>
      </c>
      <c r="BL9" s="6">
        <f>ASIN(BK9)</f>
        <v>0.8776800959559964</v>
      </c>
      <c r="BM9" s="6">
        <f>DEGREES(BL9)</f>
        <v>50.287365260915706</v>
      </c>
      <c r="BN9" s="6">
        <f>IF(ISBLANK($B9),0,$C9-BM9)</f>
        <v>-0.002365260915709655</v>
      </c>
      <c r="BO9" s="6">
        <f>IF(ISBLANK($B9),0,(SIN($M9)-SIN(BG9)*BK9)/(COS(BG9)*COS(BL9)))</f>
        <v>0.37618957646142864</v>
      </c>
      <c r="BP9" s="6">
        <f>IF(ISBLANK($B9),0,DEGREES(ACOS(BO9)))</f>
        <v>67.90214497974446</v>
      </c>
      <c r="BQ9" s="6">
        <f>IF(ISBLANK($B9),0,IF(BJ9&gt;180,BP9,360-BP9))</f>
        <v>67.90214497974446</v>
      </c>
      <c r="BR9" s="6">
        <f>RADIANS(BQ9)</f>
        <v>1.1851159990630793</v>
      </c>
      <c r="BS9" s="6">
        <f>BO9*BO9</f>
        <v>0.14151859743822906</v>
      </c>
      <c r="BT9" s="6">
        <f>SIN(BR9)</f>
        <v>0.9265427149148445</v>
      </c>
      <c r="BU9" s="6">
        <f>BO9*BT9</f>
        <v>0.3485557114972376</v>
      </c>
      <c r="BV9" s="6">
        <f>BT9*BT9</f>
        <v>0.8584814025617709</v>
      </c>
      <c r="BW9" s="6">
        <f>BN9*BO9</f>
        <v>-0.0008897865021015859</v>
      </c>
      <c r="BX9" s="6">
        <f>BN9*BT9</f>
        <v>-0.002191515270323595</v>
      </c>
      <c r="BY9" s="6">
        <f>IF(ISBLANK($B9),0,CA1+$J9*($B$2/60)*SIN($J$2)/CA5)</f>
        <v>109.73263649766325</v>
      </c>
      <c r="BZ9" s="6">
        <f>IF(ISBLANK($B9),0,CA2+$J9*($B$2/60)*COS($J$2))</f>
        <v>8.784757352507885</v>
      </c>
      <c r="CA9" s="6">
        <f>RADIANS(BY9)</f>
        <v>1.9151958037783228</v>
      </c>
      <c r="CB9" s="6">
        <f>RADIANS(BZ9)</f>
        <v>0.15332293979004274</v>
      </c>
      <c r="CC9" s="6">
        <f>$L9+CA9</f>
        <v>5.597433281994226</v>
      </c>
      <c r="CD9" s="6">
        <f>DEGREES(CC9)</f>
        <v>320.7093031643299</v>
      </c>
      <c r="CE9" s="6">
        <f>CD9-INT(CD9/360)*360</f>
        <v>320.7093031643299</v>
      </c>
      <c r="CF9" s="6">
        <f>IF(ISBLANK($B9),0,SIN(CB9)*SIN($M9)+COS(CB9)*COS($M9)*COS(CC9))</f>
        <v>0.7692586766680418</v>
      </c>
      <c r="CG9" s="6">
        <f>ASIN(CF9)</f>
        <v>0.877680095954797</v>
      </c>
      <c r="CH9" s="6">
        <f>DEGREES(CG9)</f>
        <v>50.28736526084698</v>
      </c>
      <c r="CI9" s="6">
        <f>IF(ISBLANK($B9),0,$C9-CH9)</f>
        <v>-0.0023652608469859615</v>
      </c>
      <c r="CJ9" s="6">
        <f>IF(ISBLANK($B9),0,(SIN($M9)-SIN(CB9)*CF9)/(COS(CB9)*COS(CG9)))</f>
        <v>0.376189576480192</v>
      </c>
      <c r="CK9" s="6">
        <f>IF(ISBLANK($B9),0,DEGREES(ACOS(CJ9)))</f>
        <v>67.90214497858418</v>
      </c>
      <c r="CL9" s="6">
        <f>IF(ISBLANK($B9),0,IF(CE9&gt;180,CK9,360-CK9))</f>
        <v>67.90214497858418</v>
      </c>
      <c r="CM9" s="6">
        <f>RADIANS(CL9)</f>
        <v>1.1851159990428284</v>
      </c>
      <c r="CN9" s="6">
        <f>CJ9*CJ9</f>
        <v>0.14151859745234624</v>
      </c>
      <c r="CO9" s="6">
        <f>SIN(CM9)</f>
        <v>0.9265427149072264</v>
      </c>
      <c r="CP9" s="6">
        <f>CJ9*CO9</f>
        <v>0.3485557115117568</v>
      </c>
      <c r="CQ9" s="6">
        <f>CO9*CO9</f>
        <v>0.8584814025476538</v>
      </c>
      <c r="CR9" s="6">
        <f>CI9*CJ9</f>
        <v>-0.0008897864762928291</v>
      </c>
      <c r="CS9" s="6">
        <f>CI9*CO9</f>
        <v>-0.0021915152066301386</v>
      </c>
    </row>
    <row r="10" spans="1:97" ht="12.75">
      <c r="A10" s="13" t="s">
        <v>65</v>
      </c>
      <c r="B10" s="12">
        <v>0.45524305555555555</v>
      </c>
      <c r="C10" s="14">
        <v>35.401666666666664</v>
      </c>
      <c r="D10" s="15">
        <f aca="true" t="shared" si="1" ref="D10:F49">ABS(C10-TRUNC(C10))*60</f>
        <v>24.099999999999824</v>
      </c>
      <c r="E10" s="14">
        <v>198.175</v>
      </c>
      <c r="F10" s="15">
        <f t="shared" si="1"/>
        <v>10.500000000000682</v>
      </c>
      <c r="G10" s="14">
        <v>-8.19</v>
      </c>
      <c r="H10" s="15">
        <f t="shared" si="0"/>
        <v>11.39999999999997</v>
      </c>
      <c r="I10" s="1" t="s">
        <v>21</v>
      </c>
      <c r="J10" s="6">
        <f aca="true" t="shared" si="2" ref="J10:J49">IF(ISBLANK(B10),0,(B10-$A$2)*24)</f>
        <v>-0.07416666666666627</v>
      </c>
      <c r="K10" s="6">
        <f aca="true" t="shared" si="3" ref="K10:K49">IF(ISBLANK(B10),0,RADIANS(C10))</f>
        <v>0.6178756440268591</v>
      </c>
      <c r="L10" s="6">
        <f aca="true" t="shared" si="4" ref="L10:L49">IF(ISBLANK(B10),0,RADIANS(E10))</f>
        <v>3.4588062451397628</v>
      </c>
      <c r="M10" s="6">
        <f aca="true" t="shared" si="5" ref="M10:M49">IF(ISBLANK(B10),0,RADIANS(G10))</f>
        <v>-0.14294246573833558</v>
      </c>
      <c r="N10" s="6">
        <f>IF(ISBLANK($B10),0,P1+$J10*($B$2/60)*SIN($J$2)/P5)</f>
        <v>109.65793372837665</v>
      </c>
      <c r="O10" s="6">
        <f>IF(ISBLANK($B10),0,P2+$J10*($B$2/60)*COS($J$2))</f>
        <v>8.821881787492044</v>
      </c>
      <c r="P10" s="6">
        <f aca="true" t="shared" si="6" ref="P10:P49">RADIANS(N10)</f>
        <v>1.9138919944939137</v>
      </c>
      <c r="Q10" s="6">
        <f aca="true" t="shared" si="7" ref="Q10:Q49">RADIANS(O10)</f>
        <v>0.15397088341345888</v>
      </c>
      <c r="R10" s="6">
        <f aca="true" t="shared" si="8" ref="R10:R49">$L10+P10</f>
        <v>5.372698239633676</v>
      </c>
      <c r="S10" s="6">
        <f aca="true" t="shared" si="9" ref="S10:S49">DEGREES(R10)</f>
        <v>307.83293372837664</v>
      </c>
      <c r="T10" s="6">
        <f aca="true" t="shared" si="10" ref="T10:T49">S10-INT(S10/360)*360</f>
        <v>307.83293372837664</v>
      </c>
      <c r="U10" s="6">
        <f aca="true" t="shared" si="11" ref="U10:U49">IF(ISBLANK($B10),0,SIN(Q10)*SIN($M10)+COS(Q10)*COS($M10)*COS(R10))</f>
        <v>0.578075860601811</v>
      </c>
      <c r="V10" s="6">
        <f aca="true" t="shared" si="12" ref="V10:V49">ASIN(U10)</f>
        <v>0.6163686525336274</v>
      </c>
      <c r="W10" s="6">
        <f aca="true" t="shared" si="13" ref="W10:W49">DEGREES(V10)</f>
        <v>35.31532241434236</v>
      </c>
      <c r="X10" s="6">
        <f aca="true" t="shared" si="14" ref="X10:X49">IF(ISBLANK($B10),0,$C10-W10)</f>
        <v>0.08634425232430232</v>
      </c>
      <c r="Y10" s="6">
        <f aca="true" t="shared" si="15" ref="Y10:Y49">IF(ISBLANK($B10),0,(SIN($M10)-SIN(Q10)*U10)/(COS(Q10)*COS(V10)))</f>
        <v>-0.2866218691366747</v>
      </c>
      <c r="Z10" s="6">
        <f aca="true" t="shared" si="16" ref="Z10:Z49">IF(ISBLANK($B10),0,DEGREES(ACOS(Y10)))</f>
        <v>106.65581991642887</v>
      </c>
      <c r="AA10" s="6">
        <f aca="true" t="shared" si="17" ref="AA10:AA49">IF(ISBLANK($B10),0,IF(T10&gt;180,Z10,360-Z10))</f>
        <v>106.65581991642887</v>
      </c>
      <c r="AB10" s="6">
        <f aca="true" t="shared" si="18" ref="AB10:AB49">RADIANS(AA10)</f>
        <v>1.8614952239558271</v>
      </c>
      <c r="AC10" s="6">
        <f aca="true" t="shared" si="19" ref="AC10:AC49">Y10*Y10</f>
        <v>0.08215209586740108</v>
      </c>
      <c r="AD10" s="6">
        <f aca="true" t="shared" si="20" ref="AD10:AD49">SIN(AB10)</f>
        <v>0.9580437903001089</v>
      </c>
      <c r="AE10" s="6">
        <f aca="true" t="shared" si="21" ref="AE10:AE49">Y10*AD10</f>
        <v>-0.27459630189060164</v>
      </c>
      <c r="AF10" s="6">
        <f aca="true" t="shared" si="22" ref="AF10:AF49">AD10*AD10</f>
        <v>0.917847904132599</v>
      </c>
      <c r="AG10" s="6">
        <f aca="true" t="shared" si="23" ref="AG10:AG49">X10*Y10</f>
        <v>-0.0247481509904002</v>
      </c>
      <c r="AH10" s="6">
        <f aca="true" t="shared" si="24" ref="AH10:AH49">X10*AD10</f>
        <v>0.08272157476740358</v>
      </c>
      <c r="AI10" s="6">
        <f>IF(ISBLANK($B10),0,AK1+$J10*($B$2/60)*SIN($J$2)/AK5)</f>
        <v>109.73966625812892</v>
      </c>
      <c r="AJ10" s="6">
        <f>IF(ISBLANK($B10),0,AK2+$J10*($B$2/60)*COS($J$2))</f>
        <v>8.794006046991317</v>
      </c>
      <c r="AK10" s="6">
        <f aca="true" t="shared" si="25" ref="AK10:AK49">RADIANS(AI10)</f>
        <v>1.9153184962440752</v>
      </c>
      <c r="AL10" s="6">
        <f aca="true" t="shared" si="26" ref="AL10:AL49">RADIANS(AJ10)</f>
        <v>0.15348435996028967</v>
      </c>
      <c r="AM10" s="6">
        <f aca="true" t="shared" si="27" ref="AM10:AM49">$L10+AK10</f>
        <v>5.374124741383838</v>
      </c>
      <c r="AN10" s="6">
        <f aca="true" t="shared" si="28" ref="AN10:AN49">DEGREES(AM10)</f>
        <v>307.91466625812893</v>
      </c>
      <c r="AO10" s="6">
        <f aca="true" t="shared" si="29" ref="AO10:AO49">AN10-INT(AN10/360)*360</f>
        <v>307.91466625812893</v>
      </c>
      <c r="AP10" s="6">
        <f aca="true" t="shared" si="30" ref="AP10:AP49">IF(ISBLANK($B10),0,SIN(AL10)*SIN($M10)+COS(AL10)*COS($M10)*COS(AM10))</f>
        <v>0.5792910234721</v>
      </c>
      <c r="AQ10" s="6">
        <f aca="true" t="shared" si="31" ref="AQ10:AQ49">ASIN(AP10)</f>
        <v>0.6178586406382124</v>
      </c>
      <c r="AR10" s="6">
        <f aca="true" t="shared" si="32" ref="AR10:AR49">DEGREES(AQ10)</f>
        <v>35.40069244425978</v>
      </c>
      <c r="AS10" s="6">
        <f aca="true" t="shared" si="33" ref="AS10:AS49">IF(ISBLANK($B10),0,$C10-AR10)</f>
        <v>0.0009742224068816085</v>
      </c>
      <c r="AT10" s="6">
        <f aca="true" t="shared" si="34" ref="AT10:AT49">IF(ISBLANK($B10),0,(SIN($M10)-SIN(AL10)*AP10)/(COS(AL10)*COS(AQ10)))</f>
        <v>-0.28678902698224445</v>
      </c>
      <c r="AU10" s="6">
        <f aca="true" t="shared" si="35" ref="AU10:AU49">IF(ISBLANK($B10),0,DEGREES(ACOS(AT10)))</f>
        <v>106.66581704723905</v>
      </c>
      <c r="AV10" s="6">
        <f aca="true" t="shared" si="36" ref="AV10:AV49">IF(ISBLANK($B10),0,IF(AO10&gt;180,AU10,360-AU10))</f>
        <v>106.66581704723905</v>
      </c>
      <c r="AW10" s="6">
        <f aca="true" t="shared" si="37" ref="AW10:AW49">RADIANS(AV10)</f>
        <v>1.8616697068042172</v>
      </c>
      <c r="AX10" s="6">
        <f aca="true" t="shared" si="38" ref="AX10:AX49">AT10*AT10</f>
        <v>0.08224794599742254</v>
      </c>
      <c r="AY10" s="6">
        <f aca="true" t="shared" si="39" ref="AY10:AY49">SIN(AW10)</f>
        <v>0.9579937651167556</v>
      </c>
      <c r="AZ10" s="6">
        <f aca="true" t="shared" si="40" ref="AZ10:AZ49">AT10*AY10</f>
        <v>-0.27474209975289116</v>
      </c>
      <c r="BA10" s="6">
        <f aca="true" t="shared" si="41" ref="BA10:BA49">AY10*AY10</f>
        <v>0.9177520540025775</v>
      </c>
      <c r="BB10" s="6">
        <f aca="true" t="shared" si="42" ref="BB10:BB49">AS10*AT10</f>
        <v>-0.00027939629613387676</v>
      </c>
      <c r="BC10" s="6">
        <f aca="true" t="shared" si="43" ref="BC10:BC49">AS10*AY10</f>
        <v>0.00093329899162962</v>
      </c>
      <c r="BD10" s="6">
        <f>IF(ISBLANK($B10),0,BF1+$J10*($B$2/60)*SIN($J$2)/BF5)</f>
        <v>109.73966810733266</v>
      </c>
      <c r="BE10" s="6">
        <f>IF(ISBLANK($B10),0,BF2+$J10*($B$2/60)*COS($J$2))</f>
        <v>8.793978635695773</v>
      </c>
      <c r="BF10" s="6">
        <f aca="true" t="shared" si="44" ref="BF10:BF49">RADIANS(BD10)</f>
        <v>1.915318528518769</v>
      </c>
      <c r="BG10" s="6">
        <f aca="true" t="shared" si="45" ref="BG10:BG49">RADIANS(BE10)</f>
        <v>0.15348388154293016</v>
      </c>
      <c r="BH10" s="6">
        <f aca="true" t="shared" si="46" ref="BH10:BH49">$L10+BF10</f>
        <v>5.374124773658532</v>
      </c>
      <c r="BI10" s="6">
        <f aca="true" t="shared" si="47" ref="BI10:BI49">DEGREES(BH10)</f>
        <v>307.9146681073327</v>
      </c>
      <c r="BJ10" s="6">
        <f aca="true" t="shared" si="48" ref="BJ10:BJ49">BI10-INT(BI10/360)*360</f>
        <v>307.9146681073327</v>
      </c>
      <c r="BK10" s="6">
        <f aca="true" t="shared" si="49" ref="BK10:BK49">IF(ISBLANK($B10),0,SIN(BG10)*SIN($M10)+COS(BG10)*COS($M10)*COS(BH10))</f>
        <v>0.5792911602169716</v>
      </c>
      <c r="BL10" s="6">
        <f aca="true" t="shared" si="50" ref="BL10:BL49">ASIN(BK10)</f>
        <v>0.6178588083984763</v>
      </c>
      <c r="BM10" s="6">
        <f aca="true" t="shared" si="51" ref="BM10:BM49">DEGREES(BL10)</f>
        <v>35.400702056214875</v>
      </c>
      <c r="BN10" s="6">
        <f aca="true" t="shared" si="52" ref="BN10:BN49">IF(ISBLANK($B10),0,$C10-BM10)</f>
        <v>0.0009646104517884169</v>
      </c>
      <c r="BO10" s="6">
        <f aca="true" t="shared" si="53" ref="BO10:BO49">IF(ISBLANK($B10),0,(SIN($M10)-SIN(BG10)*BK10)/(COS(BG10)*COS(BL10)))</f>
        <v>-0.2867887258990621</v>
      </c>
      <c r="BP10" s="6">
        <f aca="true" t="shared" si="54" ref="BP10:BP49">IF(ISBLANK($B10),0,DEGREES(ACOS(BO10)))</f>
        <v>106.66579904002914</v>
      </c>
      <c r="BQ10" s="6">
        <f aca="true" t="shared" si="55" ref="BQ10:BQ49">IF(ISBLANK($B10),0,IF(BJ10&gt;180,BP10,360-BP10))</f>
        <v>106.66579904002914</v>
      </c>
      <c r="BR10" s="6">
        <f aca="true" t="shared" si="56" ref="BR10:BR49">RADIANS(BQ10)</f>
        <v>1.8616693925191155</v>
      </c>
      <c r="BS10" s="6">
        <f aca="true" t="shared" si="57" ref="BS10:BS49">BO10*BO10</f>
        <v>0.08224777330280739</v>
      </c>
      <c r="BT10" s="6">
        <f aca="true" t="shared" si="58" ref="BT10:BT49">SIN(BR10)</f>
        <v>0.9579938552502268</v>
      </c>
      <c r="BU10" s="6">
        <f aca="true" t="shared" si="59" ref="BU10:BU49">BO10*BT10</f>
        <v>-0.2747418371663431</v>
      </c>
      <c r="BV10" s="6">
        <f aca="true" t="shared" si="60" ref="BV10:BV49">BT10*BT10</f>
        <v>0.9177522266971926</v>
      </c>
      <c r="BW10" s="6">
        <f aca="true" t="shared" si="61" ref="BW10:BW49">BN10*BO10</f>
        <v>-0.0002766394024573188</v>
      </c>
      <c r="BX10" s="6">
        <f aca="true" t="shared" si="62" ref="BX10:BX49">BN10*BT10</f>
        <v>0.0009240908855234485</v>
      </c>
      <c r="BY10" s="6">
        <f>IF(ISBLANK($B10),0,CA1+$J10*($B$2/60)*SIN($J$2)/CA5)</f>
        <v>109.73966810765036</v>
      </c>
      <c r="BZ10" s="6">
        <f>IF(ISBLANK($B10),0,CA2+$J10*($B$2/60)*COS($J$2))</f>
        <v>8.793978634739634</v>
      </c>
      <c r="CA10" s="6">
        <f aca="true" t="shared" si="63" ref="CA10:CA49">RADIANS(BY10)</f>
        <v>1.915318528524314</v>
      </c>
      <c r="CB10" s="6">
        <f aca="true" t="shared" si="64" ref="CB10:CB49">RADIANS(BZ10)</f>
        <v>0.1534838815262424</v>
      </c>
      <c r="CC10" s="6">
        <f aca="true" t="shared" si="65" ref="CC10:CC49">$L10+CA10</f>
        <v>5.374124773664077</v>
      </c>
      <c r="CD10" s="6">
        <f aca="true" t="shared" si="66" ref="CD10:CD49">DEGREES(CC10)</f>
        <v>307.9146681076504</v>
      </c>
      <c r="CE10" s="6">
        <f aca="true" t="shared" si="67" ref="CE10:CE49">CD10-INT(CD10/360)*360</f>
        <v>307.9146681076504</v>
      </c>
      <c r="CF10" s="6">
        <f aca="true" t="shared" si="68" ref="CF10:CF49">IF(ISBLANK($B10),0,SIN(CB10)*SIN($M10)+COS(CB10)*COS($M10)*COS(CC10))</f>
        <v>0.5792911602251516</v>
      </c>
      <c r="CG10" s="6">
        <f aca="true" t="shared" si="69" ref="CG10:CG49">ASIN(CF10)</f>
        <v>0.6178588084085116</v>
      </c>
      <c r="CH10" s="6">
        <f aca="true" t="shared" si="70" ref="CH10:CH49">DEGREES(CG10)</f>
        <v>35.400702056789854</v>
      </c>
      <c r="CI10" s="6">
        <f aca="true" t="shared" si="71" ref="CI10:CI49">IF(ISBLANK($B10),0,$C10-CH10)</f>
        <v>0.0009646098768101297</v>
      </c>
      <c r="CJ10" s="6">
        <f aca="true" t="shared" si="72" ref="CJ10:CJ49">IF(ISBLANK($B10),0,(SIN($M10)-SIN(CB10)*CF10)/(COS(CB10)*COS(CG10)))</f>
        <v>-0.2867887258900599</v>
      </c>
      <c r="CK10" s="6">
        <f aca="true" t="shared" si="73" ref="CK10:CK49">IF(ISBLANK($B10),0,DEGREES(ACOS(CJ10)))</f>
        <v>106.66579903949074</v>
      </c>
      <c r="CL10" s="6">
        <f aca="true" t="shared" si="74" ref="CL10:CL49">IF(ISBLANK($B10),0,IF(CE10&gt;180,CK10,360-CK10))</f>
        <v>106.66579903949074</v>
      </c>
      <c r="CM10" s="6">
        <f aca="true" t="shared" si="75" ref="CM10:CM49">RADIANS(CL10)</f>
        <v>1.8616693925097183</v>
      </c>
      <c r="CN10" s="6">
        <f aca="true" t="shared" si="76" ref="CN10:CN49">CJ10*CJ10</f>
        <v>0.0822477732976439</v>
      </c>
      <c r="CO10" s="6">
        <f aca="true" t="shared" si="77" ref="CO10:CO49">SIN(CM10)</f>
        <v>0.9579938552529218</v>
      </c>
      <c r="CP10" s="6">
        <f aca="true" t="shared" si="78" ref="CP10:CP49">CJ10*CO10</f>
        <v>-0.2747418371584919</v>
      </c>
      <c r="CQ10" s="6">
        <f aca="true" t="shared" si="79" ref="CQ10:CQ49">CO10*CO10</f>
        <v>0.9177522267023561</v>
      </c>
      <c r="CR10" s="6">
        <f aca="true" t="shared" si="80" ref="CR10:CR49">CI10*CJ10</f>
        <v>-0.0002766392375513447</v>
      </c>
      <c r="CS10" s="6">
        <f aca="true" t="shared" si="81" ref="CS10:CS49">CI10*CO10</f>
        <v>0.0009240903347003821</v>
      </c>
    </row>
    <row r="11" spans="1:97" ht="12.75">
      <c r="A11" s="13"/>
      <c r="B11" s="12"/>
      <c r="C11" s="14"/>
      <c r="D11" s="15">
        <f t="shared" si="1"/>
        <v>0</v>
      </c>
      <c r="E11" s="14"/>
      <c r="F11" s="15">
        <f t="shared" si="1"/>
        <v>0</v>
      </c>
      <c r="G11" s="14"/>
      <c r="H11" s="15">
        <f t="shared" si="0"/>
        <v>0</v>
      </c>
      <c r="I11" s="1" t="s">
        <v>21</v>
      </c>
      <c r="J11" s="6">
        <f t="shared" si="2"/>
        <v>0</v>
      </c>
      <c r="K11" s="6">
        <f t="shared" si="3"/>
        <v>0</v>
      </c>
      <c r="L11" s="6">
        <f t="shared" si="4"/>
        <v>0</v>
      </c>
      <c r="M11" s="6">
        <f t="shared" si="5"/>
        <v>0</v>
      </c>
      <c r="N11" s="6">
        <f>IF(ISBLANK($B11),0,P1+$J11*($B$2/60)*SIN($J$2)/P5)</f>
        <v>0</v>
      </c>
      <c r="O11" s="6">
        <f>IF(ISBLANK($B11),0,P2+$J11*($B$2/60)*COS($J$2))</f>
        <v>0</v>
      </c>
      <c r="P11" s="6">
        <f t="shared" si="6"/>
        <v>0</v>
      </c>
      <c r="Q11" s="6">
        <f t="shared" si="7"/>
        <v>0</v>
      </c>
      <c r="R11" s="6">
        <f t="shared" si="8"/>
        <v>0</v>
      </c>
      <c r="S11" s="6">
        <f t="shared" si="9"/>
        <v>0</v>
      </c>
      <c r="T11" s="6">
        <f t="shared" si="10"/>
        <v>0</v>
      </c>
      <c r="U11" s="6">
        <f t="shared" si="11"/>
        <v>0</v>
      </c>
      <c r="V11" s="6">
        <f t="shared" si="12"/>
        <v>0</v>
      </c>
      <c r="W11" s="6">
        <f t="shared" si="13"/>
        <v>0</v>
      </c>
      <c r="X11" s="6">
        <f t="shared" si="14"/>
        <v>0</v>
      </c>
      <c r="Y11" s="6">
        <f t="shared" si="15"/>
        <v>0</v>
      </c>
      <c r="Z11" s="6">
        <f t="shared" si="16"/>
        <v>0</v>
      </c>
      <c r="AA11" s="6">
        <f t="shared" si="17"/>
        <v>0</v>
      </c>
      <c r="AB11" s="6">
        <f t="shared" si="18"/>
        <v>0</v>
      </c>
      <c r="AC11" s="6">
        <f t="shared" si="19"/>
        <v>0</v>
      </c>
      <c r="AD11" s="6">
        <f t="shared" si="20"/>
        <v>0</v>
      </c>
      <c r="AE11" s="6">
        <f t="shared" si="21"/>
        <v>0</v>
      </c>
      <c r="AF11" s="6">
        <f t="shared" si="22"/>
        <v>0</v>
      </c>
      <c r="AG11" s="6">
        <f t="shared" si="23"/>
        <v>0</v>
      </c>
      <c r="AH11" s="6">
        <f t="shared" si="24"/>
        <v>0</v>
      </c>
      <c r="AI11" s="6">
        <f>IF(ISBLANK($B11),0,AK1+$J11*($B$2/60)*SIN($J$2)/AK5)</f>
        <v>0</v>
      </c>
      <c r="AJ11" s="6">
        <f>IF(ISBLANK($B11),0,AK2+$J11*($B$2/60)*COS($J$2))</f>
        <v>0</v>
      </c>
      <c r="AK11" s="6">
        <f t="shared" si="25"/>
        <v>0</v>
      </c>
      <c r="AL11" s="6">
        <f t="shared" si="26"/>
        <v>0</v>
      </c>
      <c r="AM11" s="6">
        <f t="shared" si="27"/>
        <v>0</v>
      </c>
      <c r="AN11" s="6">
        <f t="shared" si="28"/>
        <v>0</v>
      </c>
      <c r="AO11" s="6">
        <f t="shared" si="29"/>
        <v>0</v>
      </c>
      <c r="AP11" s="6">
        <f t="shared" si="30"/>
        <v>0</v>
      </c>
      <c r="AQ11" s="6">
        <f t="shared" si="31"/>
        <v>0</v>
      </c>
      <c r="AR11" s="6">
        <f t="shared" si="32"/>
        <v>0</v>
      </c>
      <c r="AS11" s="6">
        <f t="shared" si="33"/>
        <v>0</v>
      </c>
      <c r="AT11" s="6">
        <f t="shared" si="34"/>
        <v>0</v>
      </c>
      <c r="AU11" s="6">
        <f t="shared" si="35"/>
        <v>0</v>
      </c>
      <c r="AV11" s="6">
        <f t="shared" si="36"/>
        <v>0</v>
      </c>
      <c r="AW11" s="6">
        <f t="shared" si="37"/>
        <v>0</v>
      </c>
      <c r="AX11" s="6">
        <f t="shared" si="38"/>
        <v>0</v>
      </c>
      <c r="AY11" s="6">
        <f t="shared" si="39"/>
        <v>0</v>
      </c>
      <c r="AZ11" s="6">
        <f t="shared" si="40"/>
        <v>0</v>
      </c>
      <c r="BA11" s="6">
        <f t="shared" si="41"/>
        <v>0</v>
      </c>
      <c r="BB11" s="6">
        <f t="shared" si="42"/>
        <v>0</v>
      </c>
      <c r="BC11" s="6">
        <f t="shared" si="43"/>
        <v>0</v>
      </c>
      <c r="BD11" s="6">
        <f>IF(ISBLANK($B11),0,BF1+$J11*($B$2/60)*SIN($J$2)/BF5)</f>
        <v>0</v>
      </c>
      <c r="BE11" s="6">
        <f>IF(ISBLANK($B11),0,BF2+$J11*($B$2/60)*COS($J$2))</f>
        <v>0</v>
      </c>
      <c r="BF11" s="6">
        <f t="shared" si="44"/>
        <v>0</v>
      </c>
      <c r="BG11" s="6">
        <f t="shared" si="45"/>
        <v>0</v>
      </c>
      <c r="BH11" s="6">
        <f t="shared" si="46"/>
        <v>0</v>
      </c>
      <c r="BI11" s="6">
        <f t="shared" si="47"/>
        <v>0</v>
      </c>
      <c r="BJ11" s="6">
        <f t="shared" si="48"/>
        <v>0</v>
      </c>
      <c r="BK11" s="6">
        <f t="shared" si="49"/>
        <v>0</v>
      </c>
      <c r="BL11" s="6">
        <f t="shared" si="50"/>
        <v>0</v>
      </c>
      <c r="BM11" s="6">
        <f t="shared" si="51"/>
        <v>0</v>
      </c>
      <c r="BN11" s="6">
        <f t="shared" si="52"/>
        <v>0</v>
      </c>
      <c r="BO11" s="6">
        <f t="shared" si="53"/>
        <v>0</v>
      </c>
      <c r="BP11" s="6">
        <f t="shared" si="54"/>
        <v>0</v>
      </c>
      <c r="BQ11" s="6">
        <f t="shared" si="55"/>
        <v>0</v>
      </c>
      <c r="BR11" s="6">
        <f t="shared" si="56"/>
        <v>0</v>
      </c>
      <c r="BS11" s="6">
        <f t="shared" si="57"/>
        <v>0</v>
      </c>
      <c r="BT11" s="6">
        <f t="shared" si="58"/>
        <v>0</v>
      </c>
      <c r="BU11" s="6">
        <f t="shared" si="59"/>
        <v>0</v>
      </c>
      <c r="BV11" s="6">
        <f t="shared" si="60"/>
        <v>0</v>
      </c>
      <c r="BW11" s="6">
        <f t="shared" si="61"/>
        <v>0</v>
      </c>
      <c r="BX11" s="6">
        <f t="shared" si="62"/>
        <v>0</v>
      </c>
      <c r="BY11" s="6">
        <f>IF(ISBLANK($B11),0,CA1+$J11*($B$2/60)*SIN($J$2)/CA5)</f>
        <v>0</v>
      </c>
      <c r="BZ11" s="6">
        <f>IF(ISBLANK($B11),0,CA2+$J11*($B$2/60)*COS($J$2))</f>
        <v>0</v>
      </c>
      <c r="CA11" s="6">
        <f t="shared" si="63"/>
        <v>0</v>
      </c>
      <c r="CB11" s="6">
        <f t="shared" si="64"/>
        <v>0</v>
      </c>
      <c r="CC11" s="6">
        <f t="shared" si="65"/>
        <v>0</v>
      </c>
      <c r="CD11" s="6">
        <f t="shared" si="66"/>
        <v>0</v>
      </c>
      <c r="CE11" s="6">
        <f t="shared" si="67"/>
        <v>0</v>
      </c>
      <c r="CF11" s="6">
        <f t="shared" si="68"/>
        <v>0</v>
      </c>
      <c r="CG11" s="6">
        <f t="shared" si="69"/>
        <v>0</v>
      </c>
      <c r="CH11" s="6">
        <f t="shared" si="70"/>
        <v>0</v>
      </c>
      <c r="CI11" s="6">
        <f t="shared" si="71"/>
        <v>0</v>
      </c>
      <c r="CJ11" s="6">
        <f t="shared" si="72"/>
        <v>0</v>
      </c>
      <c r="CK11" s="6">
        <f t="shared" si="73"/>
        <v>0</v>
      </c>
      <c r="CL11" s="6">
        <f t="shared" si="74"/>
        <v>0</v>
      </c>
      <c r="CM11" s="6">
        <f t="shared" si="75"/>
        <v>0</v>
      </c>
      <c r="CN11" s="6">
        <f t="shared" si="76"/>
        <v>0</v>
      </c>
      <c r="CO11" s="6">
        <f t="shared" si="77"/>
        <v>0</v>
      </c>
      <c r="CP11" s="6">
        <f t="shared" si="78"/>
        <v>0</v>
      </c>
      <c r="CQ11" s="6">
        <f t="shared" si="79"/>
        <v>0</v>
      </c>
      <c r="CR11" s="6">
        <f t="shared" si="80"/>
        <v>0</v>
      </c>
      <c r="CS11" s="6">
        <f t="shared" si="81"/>
        <v>0</v>
      </c>
    </row>
    <row r="12" spans="1:97" ht="12.75">
      <c r="A12" s="13"/>
      <c r="B12" s="12"/>
      <c r="C12" s="14"/>
      <c r="D12" s="15">
        <f t="shared" si="1"/>
        <v>0</v>
      </c>
      <c r="E12" s="14"/>
      <c r="F12" s="15">
        <f t="shared" si="1"/>
        <v>0</v>
      </c>
      <c r="G12" s="14"/>
      <c r="H12" s="15">
        <f t="shared" si="0"/>
        <v>0</v>
      </c>
      <c r="I12" s="1" t="s">
        <v>21</v>
      </c>
      <c r="J12" s="6">
        <f t="shared" si="2"/>
        <v>0</v>
      </c>
      <c r="K12" s="6">
        <f t="shared" si="3"/>
        <v>0</v>
      </c>
      <c r="L12" s="6">
        <f t="shared" si="4"/>
        <v>0</v>
      </c>
      <c r="M12" s="6">
        <f t="shared" si="5"/>
        <v>0</v>
      </c>
      <c r="N12" s="6">
        <f>IF(ISBLANK($B12),0,P1+$J12*($B$2/60)*SIN($J$2)/P5)</f>
        <v>0</v>
      </c>
      <c r="O12" s="6">
        <f>IF(ISBLANK($B12),0,P2+$J12*($B$2/60)*COS($J$2))</f>
        <v>0</v>
      </c>
      <c r="P12" s="6">
        <f t="shared" si="6"/>
        <v>0</v>
      </c>
      <c r="Q12" s="6">
        <f t="shared" si="7"/>
        <v>0</v>
      </c>
      <c r="R12" s="6">
        <f t="shared" si="8"/>
        <v>0</v>
      </c>
      <c r="S12" s="6">
        <f t="shared" si="9"/>
        <v>0</v>
      </c>
      <c r="T12" s="6">
        <f t="shared" si="10"/>
        <v>0</v>
      </c>
      <c r="U12" s="6">
        <f t="shared" si="11"/>
        <v>0</v>
      </c>
      <c r="V12" s="6">
        <f t="shared" si="12"/>
        <v>0</v>
      </c>
      <c r="W12" s="6">
        <f t="shared" si="13"/>
        <v>0</v>
      </c>
      <c r="X12" s="6">
        <f t="shared" si="14"/>
        <v>0</v>
      </c>
      <c r="Y12" s="6">
        <f t="shared" si="15"/>
        <v>0</v>
      </c>
      <c r="Z12" s="6">
        <f t="shared" si="16"/>
        <v>0</v>
      </c>
      <c r="AA12" s="6">
        <f t="shared" si="17"/>
        <v>0</v>
      </c>
      <c r="AB12" s="6">
        <f t="shared" si="18"/>
        <v>0</v>
      </c>
      <c r="AC12" s="6">
        <f t="shared" si="19"/>
        <v>0</v>
      </c>
      <c r="AD12" s="6">
        <f t="shared" si="20"/>
        <v>0</v>
      </c>
      <c r="AE12" s="6">
        <f t="shared" si="21"/>
        <v>0</v>
      </c>
      <c r="AF12" s="6">
        <f t="shared" si="22"/>
        <v>0</v>
      </c>
      <c r="AG12" s="6">
        <f t="shared" si="23"/>
        <v>0</v>
      </c>
      <c r="AH12" s="6">
        <f t="shared" si="24"/>
        <v>0</v>
      </c>
      <c r="AI12" s="6">
        <f>IF(ISBLANK($B12),0,AK1+$J12*($B$2/60)*SIN($J$2)/AK5)</f>
        <v>0</v>
      </c>
      <c r="AJ12" s="6">
        <f>IF(ISBLANK($B12),0,AK2+$J12*($B$2/60)*COS($J$2))</f>
        <v>0</v>
      </c>
      <c r="AK12" s="6">
        <f t="shared" si="25"/>
        <v>0</v>
      </c>
      <c r="AL12" s="6">
        <f t="shared" si="26"/>
        <v>0</v>
      </c>
      <c r="AM12" s="6">
        <f t="shared" si="27"/>
        <v>0</v>
      </c>
      <c r="AN12" s="6">
        <f t="shared" si="28"/>
        <v>0</v>
      </c>
      <c r="AO12" s="6">
        <f t="shared" si="29"/>
        <v>0</v>
      </c>
      <c r="AP12" s="6">
        <f t="shared" si="30"/>
        <v>0</v>
      </c>
      <c r="AQ12" s="6">
        <f t="shared" si="31"/>
        <v>0</v>
      </c>
      <c r="AR12" s="6">
        <f t="shared" si="32"/>
        <v>0</v>
      </c>
      <c r="AS12" s="6">
        <f t="shared" si="33"/>
        <v>0</v>
      </c>
      <c r="AT12" s="6">
        <f t="shared" si="34"/>
        <v>0</v>
      </c>
      <c r="AU12" s="6">
        <f t="shared" si="35"/>
        <v>0</v>
      </c>
      <c r="AV12" s="6">
        <f t="shared" si="36"/>
        <v>0</v>
      </c>
      <c r="AW12" s="6">
        <f t="shared" si="37"/>
        <v>0</v>
      </c>
      <c r="AX12" s="6">
        <f t="shared" si="38"/>
        <v>0</v>
      </c>
      <c r="AY12" s="6">
        <f t="shared" si="39"/>
        <v>0</v>
      </c>
      <c r="AZ12" s="6">
        <f t="shared" si="40"/>
        <v>0</v>
      </c>
      <c r="BA12" s="6">
        <f t="shared" si="41"/>
        <v>0</v>
      </c>
      <c r="BB12" s="6">
        <f t="shared" si="42"/>
        <v>0</v>
      </c>
      <c r="BC12" s="6">
        <f t="shared" si="43"/>
        <v>0</v>
      </c>
      <c r="BD12" s="6">
        <f>IF(ISBLANK($B12),0,BF1+$J12*($B$2/60)*SIN($J$2)/BF5)</f>
        <v>0</v>
      </c>
      <c r="BE12" s="6">
        <f>IF(ISBLANK($B12),0,BF2+$J12*($B$2/60)*COS($J$2))</f>
        <v>0</v>
      </c>
      <c r="BF12" s="6">
        <f t="shared" si="44"/>
        <v>0</v>
      </c>
      <c r="BG12" s="6">
        <f t="shared" si="45"/>
        <v>0</v>
      </c>
      <c r="BH12" s="6">
        <f t="shared" si="46"/>
        <v>0</v>
      </c>
      <c r="BI12" s="6">
        <f t="shared" si="47"/>
        <v>0</v>
      </c>
      <c r="BJ12" s="6">
        <f t="shared" si="48"/>
        <v>0</v>
      </c>
      <c r="BK12" s="6">
        <f t="shared" si="49"/>
        <v>0</v>
      </c>
      <c r="BL12" s="6">
        <f t="shared" si="50"/>
        <v>0</v>
      </c>
      <c r="BM12" s="6">
        <f t="shared" si="51"/>
        <v>0</v>
      </c>
      <c r="BN12" s="6">
        <f t="shared" si="52"/>
        <v>0</v>
      </c>
      <c r="BO12" s="6">
        <f t="shared" si="53"/>
        <v>0</v>
      </c>
      <c r="BP12" s="6">
        <f t="shared" si="54"/>
        <v>0</v>
      </c>
      <c r="BQ12" s="6">
        <f t="shared" si="55"/>
        <v>0</v>
      </c>
      <c r="BR12" s="6">
        <f t="shared" si="56"/>
        <v>0</v>
      </c>
      <c r="BS12" s="6">
        <f t="shared" si="57"/>
        <v>0</v>
      </c>
      <c r="BT12" s="6">
        <f t="shared" si="58"/>
        <v>0</v>
      </c>
      <c r="BU12" s="6">
        <f t="shared" si="59"/>
        <v>0</v>
      </c>
      <c r="BV12" s="6">
        <f t="shared" si="60"/>
        <v>0</v>
      </c>
      <c r="BW12" s="6">
        <f t="shared" si="61"/>
        <v>0</v>
      </c>
      <c r="BX12" s="6">
        <f t="shared" si="62"/>
        <v>0</v>
      </c>
      <c r="BY12" s="6">
        <f>IF(ISBLANK($B12),0,CA1+$J12*($B$2/60)*SIN($J$2)/CA5)</f>
        <v>0</v>
      </c>
      <c r="BZ12" s="6">
        <f>IF(ISBLANK($B12),0,CA2+$J12*($B$2/60)*COS($J$2))</f>
        <v>0</v>
      </c>
      <c r="CA12" s="6">
        <f t="shared" si="63"/>
        <v>0</v>
      </c>
      <c r="CB12" s="6">
        <f t="shared" si="64"/>
        <v>0</v>
      </c>
      <c r="CC12" s="6">
        <f t="shared" si="65"/>
        <v>0</v>
      </c>
      <c r="CD12" s="6">
        <f t="shared" si="66"/>
        <v>0</v>
      </c>
      <c r="CE12" s="6">
        <f t="shared" si="67"/>
        <v>0</v>
      </c>
      <c r="CF12" s="6">
        <f t="shared" si="68"/>
        <v>0</v>
      </c>
      <c r="CG12" s="6">
        <f t="shared" si="69"/>
        <v>0</v>
      </c>
      <c r="CH12" s="6">
        <f t="shared" si="70"/>
        <v>0</v>
      </c>
      <c r="CI12" s="6">
        <f t="shared" si="71"/>
        <v>0</v>
      </c>
      <c r="CJ12" s="6">
        <f t="shared" si="72"/>
        <v>0</v>
      </c>
      <c r="CK12" s="6">
        <f t="shared" si="73"/>
        <v>0</v>
      </c>
      <c r="CL12" s="6">
        <f t="shared" si="74"/>
        <v>0</v>
      </c>
      <c r="CM12" s="6">
        <f t="shared" si="75"/>
        <v>0</v>
      </c>
      <c r="CN12" s="6">
        <f t="shared" si="76"/>
        <v>0</v>
      </c>
      <c r="CO12" s="6">
        <f t="shared" si="77"/>
        <v>0</v>
      </c>
      <c r="CP12" s="6">
        <f t="shared" si="78"/>
        <v>0</v>
      </c>
      <c r="CQ12" s="6">
        <f t="shared" si="79"/>
        <v>0</v>
      </c>
      <c r="CR12" s="6">
        <f t="shared" si="80"/>
        <v>0</v>
      </c>
      <c r="CS12" s="6">
        <f t="shared" si="81"/>
        <v>0</v>
      </c>
    </row>
    <row r="13" spans="1:97" ht="12.75">
      <c r="A13" s="13" t="s">
        <v>66</v>
      </c>
      <c r="B13" s="12">
        <v>0.46694444444444444</v>
      </c>
      <c r="C13" s="14">
        <v>31.143333333333334</v>
      </c>
      <c r="D13" s="15">
        <f t="shared" si="1"/>
        <v>8.600000000000065</v>
      </c>
      <c r="E13" s="14">
        <v>296.60833333333335</v>
      </c>
      <c r="F13" s="15">
        <f t="shared" si="1"/>
        <v>36.50000000000091</v>
      </c>
      <c r="G13" s="14">
        <v>-29.553333333333335</v>
      </c>
      <c r="H13" s="15">
        <f t="shared" si="0"/>
        <v>33.200000000000074</v>
      </c>
      <c r="I13" s="1" t="s">
        <v>21</v>
      </c>
      <c r="J13" s="6">
        <f t="shared" si="2"/>
        <v>0.206666666666667</v>
      </c>
      <c r="K13" s="6">
        <f t="shared" si="3"/>
        <v>0.5435537067127674</v>
      </c>
      <c r="L13" s="6">
        <f t="shared" si="4"/>
        <v>5.1767920055195145</v>
      </c>
      <c r="M13" s="6">
        <f t="shared" si="5"/>
        <v>-0.5158029716060576</v>
      </c>
      <c r="N13" s="6">
        <f>IF(ISBLANK($B13),0,P1+$J13*($B$2/60)*SIN($J$2)/P5)</f>
        <v>109.69100114639616</v>
      </c>
      <c r="O13" s="6">
        <f>IF(ISBLANK($B13),0,P2+$J13*($B$2/60)*COS($J$2))</f>
        <v>8.865243258823668</v>
      </c>
      <c r="P13" s="6">
        <f t="shared" si="6"/>
        <v>1.9144691298134875</v>
      </c>
      <c r="Q13" s="6">
        <f t="shared" si="7"/>
        <v>0.15472768385670485</v>
      </c>
      <c r="R13" s="6">
        <f t="shared" si="8"/>
        <v>7.091261135333002</v>
      </c>
      <c r="S13" s="6">
        <f t="shared" si="9"/>
        <v>406.2993344797295</v>
      </c>
      <c r="T13" s="6">
        <f t="shared" si="10"/>
        <v>46.29933447972951</v>
      </c>
      <c r="U13" s="6">
        <f t="shared" si="11"/>
        <v>0.5178112057882701</v>
      </c>
      <c r="V13" s="6">
        <f t="shared" si="12"/>
        <v>0.5442904515239197</v>
      </c>
      <c r="W13" s="6">
        <f t="shared" si="13"/>
        <v>31.185545701590527</v>
      </c>
      <c r="X13" s="6">
        <f t="shared" si="14"/>
        <v>-0.04221236825719288</v>
      </c>
      <c r="Y13" s="6">
        <f t="shared" si="15"/>
        <v>-0.677926220256237</v>
      </c>
      <c r="Z13" s="6">
        <f t="shared" si="16"/>
        <v>132.68180235090105</v>
      </c>
      <c r="AA13" s="6">
        <f t="shared" si="17"/>
        <v>227.31819764909895</v>
      </c>
      <c r="AB13" s="6">
        <f t="shared" si="18"/>
        <v>3.9674509986760103</v>
      </c>
      <c r="AC13" s="6">
        <f t="shared" si="19"/>
        <v>0.459583960110908</v>
      </c>
      <c r="AD13" s="6">
        <f t="shared" si="20"/>
        <v>-0.7351299476208895</v>
      </c>
      <c r="AE13" s="6">
        <f t="shared" si="21"/>
        <v>0.4983638667877951</v>
      </c>
      <c r="AF13" s="6">
        <f t="shared" si="22"/>
        <v>0.5404160398890917</v>
      </c>
      <c r="AG13" s="6">
        <f t="shared" si="23"/>
        <v>0.02861687126066313</v>
      </c>
      <c r="AH13" s="6">
        <f t="shared" si="24"/>
        <v>0.031031576065863896</v>
      </c>
      <c r="AI13" s="6">
        <f>IF(ISBLANK($B13),0,AK1+$J13*($B$2/60)*SIN($J$2)/AK5)</f>
        <v>109.77273118010022</v>
      </c>
      <c r="AJ13" s="6">
        <f>IF(ISBLANK($B13),0,AK2+$J13*($B$2/60)*COS($J$2))</f>
        <v>8.83736751832294</v>
      </c>
      <c r="AK13" s="6">
        <f t="shared" si="25"/>
        <v>1.9158955879993893</v>
      </c>
      <c r="AL13" s="6">
        <f t="shared" si="26"/>
        <v>0.1542411604035356</v>
      </c>
      <c r="AM13" s="6">
        <f t="shared" si="27"/>
        <v>7.092687593518904</v>
      </c>
      <c r="AN13" s="6">
        <f t="shared" si="28"/>
        <v>406.38106451343356</v>
      </c>
      <c r="AO13" s="6">
        <f t="shared" si="29"/>
        <v>46.38106451343356</v>
      </c>
      <c r="AP13" s="6">
        <f t="shared" si="30"/>
        <v>0.5172062564735682</v>
      </c>
      <c r="AQ13" s="6">
        <f t="shared" si="31"/>
        <v>0.5435834689985116</v>
      </c>
      <c r="AR13" s="6">
        <f t="shared" si="32"/>
        <v>31.145038586695144</v>
      </c>
      <c r="AS13" s="6">
        <f t="shared" si="33"/>
        <v>-0.0017052533618091559</v>
      </c>
      <c r="AT13" s="6">
        <f t="shared" si="34"/>
        <v>-0.6771808372191835</v>
      </c>
      <c r="AU13" s="6">
        <f t="shared" si="35"/>
        <v>132.62373457451287</v>
      </c>
      <c r="AV13" s="6">
        <f t="shared" si="36"/>
        <v>227.37626542548713</v>
      </c>
      <c r="AW13" s="6">
        <f t="shared" si="37"/>
        <v>3.968464472563296</v>
      </c>
      <c r="AX13" s="6">
        <f t="shared" si="38"/>
        <v>0.45857388629687434</v>
      </c>
      <c r="AY13" s="6">
        <f t="shared" si="39"/>
        <v>-0.7358166304882795</v>
      </c>
      <c r="AZ13" s="6">
        <f t="shared" si="40"/>
        <v>0.4982809218738517</v>
      </c>
      <c r="BA13" s="6">
        <f t="shared" si="41"/>
        <v>0.5414261137031252</v>
      </c>
      <c r="BB13" s="6">
        <f t="shared" si="42"/>
        <v>0.0011547648992207514</v>
      </c>
      <c r="BC13" s="6">
        <f t="shared" si="43"/>
        <v>0.001254753782815224</v>
      </c>
      <c r="BD13" s="6">
        <f>IF(ISBLANK($B13),0,BF1+$J13*($B$2/60)*SIN($J$2)/BF5)</f>
        <v>109.77273302685353</v>
      </c>
      <c r="BE13" s="6">
        <f>IF(ISBLANK($B13),0,BF2+$J13*($B$2/60)*COS($J$2))</f>
        <v>8.837340107027396</v>
      </c>
      <c r="BF13" s="6">
        <f t="shared" si="44"/>
        <v>1.915895620231315</v>
      </c>
      <c r="BG13" s="6">
        <f t="shared" si="45"/>
        <v>0.15424068198617613</v>
      </c>
      <c r="BH13" s="6">
        <f t="shared" si="46"/>
        <v>7.09268762575083</v>
      </c>
      <c r="BI13" s="6">
        <f t="shared" si="47"/>
        <v>406.3810663601869</v>
      </c>
      <c r="BJ13" s="6">
        <f t="shared" si="48"/>
        <v>46.38106636018688</v>
      </c>
      <c r="BK13" s="6">
        <f t="shared" si="49"/>
        <v>0.5172065136937692</v>
      </c>
      <c r="BL13" s="6">
        <f t="shared" si="50"/>
        <v>0.543583769538305</v>
      </c>
      <c r="BM13" s="6">
        <f t="shared" si="51"/>
        <v>31.14505580635688</v>
      </c>
      <c r="BN13" s="6">
        <f t="shared" si="52"/>
        <v>-0.0017224730235447794</v>
      </c>
      <c r="BO13" s="6">
        <f t="shared" si="53"/>
        <v>-0.6771806674518199</v>
      </c>
      <c r="BP13" s="6">
        <f t="shared" si="54"/>
        <v>132.62372135525143</v>
      </c>
      <c r="BQ13" s="6">
        <f t="shared" si="55"/>
        <v>227.37627864474857</v>
      </c>
      <c r="BR13" s="6">
        <f t="shared" si="56"/>
        <v>3.9684647032829328</v>
      </c>
      <c r="BS13" s="6">
        <f t="shared" si="57"/>
        <v>0.45857365637049236</v>
      </c>
      <c r="BT13" s="6">
        <f t="shared" si="58"/>
        <v>-0.7358167867271767</v>
      </c>
      <c r="BU13" s="6">
        <f t="shared" si="59"/>
        <v>0.49828090275816295</v>
      </c>
      <c r="BV13" s="6">
        <f t="shared" si="60"/>
        <v>0.5414263436295074</v>
      </c>
      <c r="BW13" s="6">
        <f t="shared" si="61"/>
        <v>0.0011664254317518081</v>
      </c>
      <c r="BX13" s="6">
        <f t="shared" si="62"/>
        <v>0.001267424565408964</v>
      </c>
      <c r="BY13" s="6">
        <f>IF(ISBLANK($B13),0,CA1+$J13*($B$2/60)*SIN($J$2)/CA5)</f>
        <v>109.77273302717116</v>
      </c>
      <c r="BZ13" s="6">
        <f>IF(ISBLANK($B13),0,CA2+$J13*($B$2/60)*COS($J$2))</f>
        <v>8.837340106071258</v>
      </c>
      <c r="CA13" s="6">
        <f t="shared" si="63"/>
        <v>1.9158956202368587</v>
      </c>
      <c r="CB13" s="6">
        <f t="shared" si="64"/>
        <v>0.15424068196948837</v>
      </c>
      <c r="CC13" s="6">
        <f t="shared" si="65"/>
        <v>7.092687625756373</v>
      </c>
      <c r="CD13" s="6">
        <f t="shared" si="66"/>
        <v>406.38106636050446</v>
      </c>
      <c r="CE13" s="6">
        <f t="shared" si="67"/>
        <v>46.38106636050446</v>
      </c>
      <c r="CF13" s="6">
        <f t="shared" si="68"/>
        <v>0.5172065136999915</v>
      </c>
      <c r="CG13" s="6">
        <f t="shared" si="69"/>
        <v>0.5435837695455752</v>
      </c>
      <c r="CH13" s="6">
        <f t="shared" si="70"/>
        <v>31.14505580677343</v>
      </c>
      <c r="CI13" s="6">
        <f t="shared" si="71"/>
        <v>-0.0017224734400969055</v>
      </c>
      <c r="CJ13" s="6">
        <f t="shared" si="72"/>
        <v>-0.677180667444084</v>
      </c>
      <c r="CK13" s="6">
        <f t="shared" si="73"/>
        <v>132.62372135464904</v>
      </c>
      <c r="CL13" s="6">
        <f t="shared" si="74"/>
        <v>227.37627864535096</v>
      </c>
      <c r="CM13" s="6">
        <f t="shared" si="75"/>
        <v>3.9684647032934466</v>
      </c>
      <c r="CN13" s="6">
        <f t="shared" si="76"/>
        <v>0.45857365636001507</v>
      </c>
      <c r="CO13" s="6">
        <f t="shared" si="77"/>
        <v>-0.7358167867342964</v>
      </c>
      <c r="CP13" s="6">
        <f t="shared" si="78"/>
        <v>0.49828090275729203</v>
      </c>
      <c r="CQ13" s="6">
        <f t="shared" si="79"/>
        <v>0.541426343639985</v>
      </c>
      <c r="CR13" s="6">
        <f t="shared" si="80"/>
        <v>0.00116642571381953</v>
      </c>
      <c r="CS13" s="6">
        <f t="shared" si="81"/>
        <v>0.0012674248719272746</v>
      </c>
    </row>
    <row r="14" spans="1:97" ht="12.75">
      <c r="A14" s="13"/>
      <c r="B14" s="12"/>
      <c r="C14" s="14"/>
      <c r="D14" s="15">
        <f t="shared" si="1"/>
        <v>0</v>
      </c>
      <c r="E14" s="14"/>
      <c r="F14" s="15">
        <f t="shared" si="1"/>
        <v>0</v>
      </c>
      <c r="G14" s="14"/>
      <c r="H14" s="15">
        <f t="shared" si="0"/>
        <v>0</v>
      </c>
      <c r="I14" s="1" t="s">
        <v>21</v>
      </c>
      <c r="J14" s="6">
        <f t="shared" si="2"/>
        <v>0</v>
      </c>
      <c r="K14" s="6">
        <f t="shared" si="3"/>
        <v>0</v>
      </c>
      <c r="L14" s="6">
        <f t="shared" si="4"/>
        <v>0</v>
      </c>
      <c r="M14" s="6">
        <f t="shared" si="5"/>
        <v>0</v>
      </c>
      <c r="N14" s="6">
        <f>IF(ISBLANK($B14),0,P1+$J14*($B$2/60)*SIN($J$2)/P5)</f>
        <v>0</v>
      </c>
      <c r="O14" s="6">
        <f>IF(ISBLANK($B14),0,P2+$J14*($B$2/60)*COS($J$2))</f>
        <v>0</v>
      </c>
      <c r="P14" s="6">
        <f t="shared" si="6"/>
        <v>0</v>
      </c>
      <c r="Q14" s="6">
        <f t="shared" si="7"/>
        <v>0</v>
      </c>
      <c r="R14" s="6">
        <f t="shared" si="8"/>
        <v>0</v>
      </c>
      <c r="S14" s="6">
        <f t="shared" si="9"/>
        <v>0</v>
      </c>
      <c r="T14" s="6">
        <f t="shared" si="10"/>
        <v>0</v>
      </c>
      <c r="U14" s="6">
        <f t="shared" si="11"/>
        <v>0</v>
      </c>
      <c r="V14" s="6">
        <f t="shared" si="12"/>
        <v>0</v>
      </c>
      <c r="W14" s="6">
        <f t="shared" si="13"/>
        <v>0</v>
      </c>
      <c r="X14" s="6">
        <f t="shared" si="14"/>
        <v>0</v>
      </c>
      <c r="Y14" s="6">
        <f t="shared" si="15"/>
        <v>0</v>
      </c>
      <c r="Z14" s="6">
        <f t="shared" si="16"/>
        <v>0</v>
      </c>
      <c r="AA14" s="6">
        <f t="shared" si="17"/>
        <v>0</v>
      </c>
      <c r="AB14" s="6">
        <f t="shared" si="18"/>
        <v>0</v>
      </c>
      <c r="AC14" s="6">
        <f t="shared" si="19"/>
        <v>0</v>
      </c>
      <c r="AD14" s="6">
        <f t="shared" si="20"/>
        <v>0</v>
      </c>
      <c r="AE14" s="6">
        <f t="shared" si="21"/>
        <v>0</v>
      </c>
      <c r="AF14" s="6">
        <f t="shared" si="22"/>
        <v>0</v>
      </c>
      <c r="AG14" s="6">
        <f t="shared" si="23"/>
        <v>0</v>
      </c>
      <c r="AH14" s="6">
        <f t="shared" si="24"/>
        <v>0</v>
      </c>
      <c r="AI14" s="6">
        <f>IF(ISBLANK($B14),0,AK1+$J14*($B$2/60)*SIN($J$2)/AK5)</f>
        <v>0</v>
      </c>
      <c r="AJ14" s="6">
        <f>IF(ISBLANK($B14),0,AK2+$J14*($B$2/60)*COS($J$2))</f>
        <v>0</v>
      </c>
      <c r="AK14" s="6">
        <f t="shared" si="25"/>
        <v>0</v>
      </c>
      <c r="AL14" s="6">
        <f t="shared" si="26"/>
        <v>0</v>
      </c>
      <c r="AM14" s="6">
        <f t="shared" si="27"/>
        <v>0</v>
      </c>
      <c r="AN14" s="6">
        <f t="shared" si="28"/>
        <v>0</v>
      </c>
      <c r="AO14" s="6">
        <f t="shared" si="29"/>
        <v>0</v>
      </c>
      <c r="AP14" s="6">
        <f t="shared" si="30"/>
        <v>0</v>
      </c>
      <c r="AQ14" s="6">
        <f t="shared" si="31"/>
        <v>0</v>
      </c>
      <c r="AR14" s="6">
        <f t="shared" si="32"/>
        <v>0</v>
      </c>
      <c r="AS14" s="6">
        <f t="shared" si="33"/>
        <v>0</v>
      </c>
      <c r="AT14" s="6">
        <f t="shared" si="34"/>
        <v>0</v>
      </c>
      <c r="AU14" s="6">
        <f t="shared" si="35"/>
        <v>0</v>
      </c>
      <c r="AV14" s="6">
        <f t="shared" si="36"/>
        <v>0</v>
      </c>
      <c r="AW14" s="6">
        <f t="shared" si="37"/>
        <v>0</v>
      </c>
      <c r="AX14" s="6">
        <f t="shared" si="38"/>
        <v>0</v>
      </c>
      <c r="AY14" s="6">
        <f t="shared" si="39"/>
        <v>0</v>
      </c>
      <c r="AZ14" s="6">
        <f t="shared" si="40"/>
        <v>0</v>
      </c>
      <c r="BA14" s="6">
        <f t="shared" si="41"/>
        <v>0</v>
      </c>
      <c r="BB14" s="6">
        <f t="shared" si="42"/>
        <v>0</v>
      </c>
      <c r="BC14" s="6">
        <f t="shared" si="43"/>
        <v>0</v>
      </c>
      <c r="BD14" s="6">
        <f>IF(ISBLANK($B14),0,BF1+$J14*($B$2/60)*SIN($J$2)/BF5)</f>
        <v>0</v>
      </c>
      <c r="BE14" s="6">
        <f>IF(ISBLANK($B14),0,BF2+$J14*($B$2/60)*COS($J$2))</f>
        <v>0</v>
      </c>
      <c r="BF14" s="6">
        <f t="shared" si="44"/>
        <v>0</v>
      </c>
      <c r="BG14" s="6">
        <f t="shared" si="45"/>
        <v>0</v>
      </c>
      <c r="BH14" s="6">
        <f t="shared" si="46"/>
        <v>0</v>
      </c>
      <c r="BI14" s="6">
        <f t="shared" si="47"/>
        <v>0</v>
      </c>
      <c r="BJ14" s="6">
        <f t="shared" si="48"/>
        <v>0</v>
      </c>
      <c r="BK14" s="6">
        <f t="shared" si="49"/>
        <v>0</v>
      </c>
      <c r="BL14" s="6">
        <f t="shared" si="50"/>
        <v>0</v>
      </c>
      <c r="BM14" s="6">
        <f t="shared" si="51"/>
        <v>0</v>
      </c>
      <c r="BN14" s="6">
        <f t="shared" si="52"/>
        <v>0</v>
      </c>
      <c r="BO14" s="6">
        <f t="shared" si="53"/>
        <v>0</v>
      </c>
      <c r="BP14" s="6">
        <f t="shared" si="54"/>
        <v>0</v>
      </c>
      <c r="BQ14" s="6">
        <f t="shared" si="55"/>
        <v>0</v>
      </c>
      <c r="BR14" s="6">
        <f t="shared" si="56"/>
        <v>0</v>
      </c>
      <c r="BS14" s="6">
        <f t="shared" si="57"/>
        <v>0</v>
      </c>
      <c r="BT14" s="6">
        <f t="shared" si="58"/>
        <v>0</v>
      </c>
      <c r="BU14" s="6">
        <f t="shared" si="59"/>
        <v>0</v>
      </c>
      <c r="BV14" s="6">
        <f t="shared" si="60"/>
        <v>0</v>
      </c>
      <c r="BW14" s="6">
        <f t="shared" si="61"/>
        <v>0</v>
      </c>
      <c r="BX14" s="6">
        <f t="shared" si="62"/>
        <v>0</v>
      </c>
      <c r="BY14" s="6">
        <f>IF(ISBLANK($B14),0,CA1+$J14*($B$2/60)*SIN($J$2)/CA5)</f>
        <v>0</v>
      </c>
      <c r="BZ14" s="6">
        <f>IF(ISBLANK($B14),0,CA2+$J14*($B$2/60)*COS($J$2))</f>
        <v>0</v>
      </c>
      <c r="CA14" s="6">
        <f t="shared" si="63"/>
        <v>0</v>
      </c>
      <c r="CB14" s="6">
        <f t="shared" si="64"/>
        <v>0</v>
      </c>
      <c r="CC14" s="6">
        <f t="shared" si="65"/>
        <v>0</v>
      </c>
      <c r="CD14" s="6">
        <f t="shared" si="66"/>
        <v>0</v>
      </c>
      <c r="CE14" s="6">
        <f t="shared" si="67"/>
        <v>0</v>
      </c>
      <c r="CF14" s="6">
        <f t="shared" si="68"/>
        <v>0</v>
      </c>
      <c r="CG14" s="6">
        <f t="shared" si="69"/>
        <v>0</v>
      </c>
      <c r="CH14" s="6">
        <f t="shared" si="70"/>
        <v>0</v>
      </c>
      <c r="CI14" s="6">
        <f t="shared" si="71"/>
        <v>0</v>
      </c>
      <c r="CJ14" s="6">
        <f t="shared" si="72"/>
        <v>0</v>
      </c>
      <c r="CK14" s="6">
        <f t="shared" si="73"/>
        <v>0</v>
      </c>
      <c r="CL14" s="6">
        <f t="shared" si="74"/>
        <v>0</v>
      </c>
      <c r="CM14" s="6">
        <f t="shared" si="75"/>
        <v>0</v>
      </c>
      <c r="CN14" s="6">
        <f t="shared" si="76"/>
        <v>0</v>
      </c>
      <c r="CO14" s="6">
        <f t="shared" si="77"/>
        <v>0</v>
      </c>
      <c r="CP14" s="6">
        <f t="shared" si="78"/>
        <v>0</v>
      </c>
      <c r="CQ14" s="6">
        <f t="shared" si="79"/>
        <v>0</v>
      </c>
      <c r="CR14" s="6">
        <f t="shared" si="80"/>
        <v>0</v>
      </c>
      <c r="CS14" s="6">
        <f t="shared" si="81"/>
        <v>0</v>
      </c>
    </row>
    <row r="15" spans="1:97" ht="12.75">
      <c r="A15" s="13"/>
      <c r="B15" s="12"/>
      <c r="C15" s="14"/>
      <c r="D15" s="15">
        <f t="shared" si="1"/>
        <v>0</v>
      </c>
      <c r="E15" s="14"/>
      <c r="F15" s="15">
        <f t="shared" si="1"/>
        <v>0</v>
      </c>
      <c r="G15" s="14"/>
      <c r="H15" s="15">
        <f t="shared" si="0"/>
        <v>0</v>
      </c>
      <c r="I15" s="1" t="s">
        <v>21</v>
      </c>
      <c r="J15" s="6">
        <f t="shared" si="2"/>
        <v>0</v>
      </c>
      <c r="K15" s="6">
        <f t="shared" si="3"/>
        <v>0</v>
      </c>
      <c r="L15" s="6">
        <f t="shared" si="4"/>
        <v>0</v>
      </c>
      <c r="M15" s="6">
        <f t="shared" si="5"/>
        <v>0</v>
      </c>
      <c r="N15" s="6">
        <f>IF(ISBLANK($B15),0,P1+$J15*($B$2/60)*SIN($J$2)/P5)</f>
        <v>0</v>
      </c>
      <c r="O15" s="6">
        <f>IF(ISBLANK($B15),0,P2+$J15*($B$2/60)*COS($J$2))</f>
        <v>0</v>
      </c>
      <c r="P15" s="6">
        <f t="shared" si="6"/>
        <v>0</v>
      </c>
      <c r="Q15" s="6">
        <f t="shared" si="7"/>
        <v>0</v>
      </c>
      <c r="R15" s="6">
        <f t="shared" si="8"/>
        <v>0</v>
      </c>
      <c r="S15" s="6">
        <f t="shared" si="9"/>
        <v>0</v>
      </c>
      <c r="T15" s="6">
        <f t="shared" si="10"/>
        <v>0</v>
      </c>
      <c r="U15" s="6">
        <f t="shared" si="11"/>
        <v>0</v>
      </c>
      <c r="V15" s="6">
        <f t="shared" si="12"/>
        <v>0</v>
      </c>
      <c r="W15" s="6">
        <f t="shared" si="13"/>
        <v>0</v>
      </c>
      <c r="X15" s="6">
        <f t="shared" si="14"/>
        <v>0</v>
      </c>
      <c r="Y15" s="6">
        <f t="shared" si="15"/>
        <v>0</v>
      </c>
      <c r="Z15" s="6">
        <f t="shared" si="16"/>
        <v>0</v>
      </c>
      <c r="AA15" s="6">
        <f t="shared" si="17"/>
        <v>0</v>
      </c>
      <c r="AB15" s="6">
        <f t="shared" si="18"/>
        <v>0</v>
      </c>
      <c r="AC15" s="6">
        <f t="shared" si="19"/>
        <v>0</v>
      </c>
      <c r="AD15" s="6">
        <f t="shared" si="20"/>
        <v>0</v>
      </c>
      <c r="AE15" s="6">
        <f t="shared" si="21"/>
        <v>0</v>
      </c>
      <c r="AF15" s="6">
        <f t="shared" si="22"/>
        <v>0</v>
      </c>
      <c r="AG15" s="6">
        <f t="shared" si="23"/>
        <v>0</v>
      </c>
      <c r="AH15" s="6">
        <f t="shared" si="24"/>
        <v>0</v>
      </c>
      <c r="AI15" s="6">
        <f>IF(ISBLANK($B15),0,AK1+$J15*($B$2/60)*SIN($J$2)/AK5)</f>
        <v>0</v>
      </c>
      <c r="AJ15" s="6">
        <f>IF(ISBLANK($B15),0,AK2+$J15*($B$2/60)*COS($J$2))</f>
        <v>0</v>
      </c>
      <c r="AK15" s="6">
        <f t="shared" si="25"/>
        <v>0</v>
      </c>
      <c r="AL15" s="6">
        <f t="shared" si="26"/>
        <v>0</v>
      </c>
      <c r="AM15" s="6">
        <f t="shared" si="27"/>
        <v>0</v>
      </c>
      <c r="AN15" s="6">
        <f t="shared" si="28"/>
        <v>0</v>
      </c>
      <c r="AO15" s="6">
        <f t="shared" si="29"/>
        <v>0</v>
      </c>
      <c r="AP15" s="6">
        <f t="shared" si="30"/>
        <v>0</v>
      </c>
      <c r="AQ15" s="6">
        <f t="shared" si="31"/>
        <v>0</v>
      </c>
      <c r="AR15" s="6">
        <f t="shared" si="32"/>
        <v>0</v>
      </c>
      <c r="AS15" s="6">
        <f t="shared" si="33"/>
        <v>0</v>
      </c>
      <c r="AT15" s="6">
        <f t="shared" si="34"/>
        <v>0</v>
      </c>
      <c r="AU15" s="6">
        <f t="shared" si="35"/>
        <v>0</v>
      </c>
      <c r="AV15" s="6">
        <f t="shared" si="36"/>
        <v>0</v>
      </c>
      <c r="AW15" s="6">
        <f t="shared" si="37"/>
        <v>0</v>
      </c>
      <c r="AX15" s="6">
        <f t="shared" si="38"/>
        <v>0</v>
      </c>
      <c r="AY15" s="6">
        <f t="shared" si="39"/>
        <v>0</v>
      </c>
      <c r="AZ15" s="6">
        <f t="shared" si="40"/>
        <v>0</v>
      </c>
      <c r="BA15" s="6">
        <f t="shared" si="41"/>
        <v>0</v>
      </c>
      <c r="BB15" s="6">
        <f t="shared" si="42"/>
        <v>0</v>
      </c>
      <c r="BC15" s="6">
        <f t="shared" si="43"/>
        <v>0</v>
      </c>
      <c r="BD15" s="6">
        <f>IF(ISBLANK($B15),0,BF1+$J15*($B$2/60)*SIN($J$2)/BF5)</f>
        <v>0</v>
      </c>
      <c r="BE15" s="6">
        <f>IF(ISBLANK($B15),0,BF2+$J15*($B$2/60)*COS($J$2))</f>
        <v>0</v>
      </c>
      <c r="BF15" s="6">
        <f t="shared" si="44"/>
        <v>0</v>
      </c>
      <c r="BG15" s="6">
        <f t="shared" si="45"/>
        <v>0</v>
      </c>
      <c r="BH15" s="6">
        <f t="shared" si="46"/>
        <v>0</v>
      </c>
      <c r="BI15" s="6">
        <f t="shared" si="47"/>
        <v>0</v>
      </c>
      <c r="BJ15" s="6">
        <f t="shared" si="48"/>
        <v>0</v>
      </c>
      <c r="BK15" s="6">
        <f t="shared" si="49"/>
        <v>0</v>
      </c>
      <c r="BL15" s="6">
        <f t="shared" si="50"/>
        <v>0</v>
      </c>
      <c r="BM15" s="6">
        <f t="shared" si="51"/>
        <v>0</v>
      </c>
      <c r="BN15" s="6">
        <f t="shared" si="52"/>
        <v>0</v>
      </c>
      <c r="BO15" s="6">
        <f t="shared" si="53"/>
        <v>0</v>
      </c>
      <c r="BP15" s="6">
        <f t="shared" si="54"/>
        <v>0</v>
      </c>
      <c r="BQ15" s="6">
        <f t="shared" si="55"/>
        <v>0</v>
      </c>
      <c r="BR15" s="6">
        <f t="shared" si="56"/>
        <v>0</v>
      </c>
      <c r="BS15" s="6">
        <f t="shared" si="57"/>
        <v>0</v>
      </c>
      <c r="BT15" s="6">
        <f t="shared" si="58"/>
        <v>0</v>
      </c>
      <c r="BU15" s="6">
        <f t="shared" si="59"/>
        <v>0</v>
      </c>
      <c r="BV15" s="6">
        <f t="shared" si="60"/>
        <v>0</v>
      </c>
      <c r="BW15" s="6">
        <f t="shared" si="61"/>
        <v>0</v>
      </c>
      <c r="BX15" s="6">
        <f t="shared" si="62"/>
        <v>0</v>
      </c>
      <c r="BY15" s="6">
        <f>IF(ISBLANK($B15),0,CA1+$J15*($B$2/60)*SIN($J$2)/CA5)</f>
        <v>0</v>
      </c>
      <c r="BZ15" s="6">
        <f>IF(ISBLANK($B15),0,CA2+$J15*($B$2/60)*COS($J$2))</f>
        <v>0</v>
      </c>
      <c r="CA15" s="6">
        <f t="shared" si="63"/>
        <v>0</v>
      </c>
      <c r="CB15" s="6">
        <f t="shared" si="64"/>
        <v>0</v>
      </c>
      <c r="CC15" s="6">
        <f t="shared" si="65"/>
        <v>0</v>
      </c>
      <c r="CD15" s="6">
        <f t="shared" si="66"/>
        <v>0</v>
      </c>
      <c r="CE15" s="6">
        <f t="shared" si="67"/>
        <v>0</v>
      </c>
      <c r="CF15" s="6">
        <f t="shared" si="68"/>
        <v>0</v>
      </c>
      <c r="CG15" s="6">
        <f t="shared" si="69"/>
        <v>0</v>
      </c>
      <c r="CH15" s="6">
        <f t="shared" si="70"/>
        <v>0</v>
      </c>
      <c r="CI15" s="6">
        <f t="shared" si="71"/>
        <v>0</v>
      </c>
      <c r="CJ15" s="6">
        <f t="shared" si="72"/>
        <v>0</v>
      </c>
      <c r="CK15" s="6">
        <f t="shared" si="73"/>
        <v>0</v>
      </c>
      <c r="CL15" s="6">
        <f t="shared" si="74"/>
        <v>0</v>
      </c>
      <c r="CM15" s="6">
        <f t="shared" si="75"/>
        <v>0</v>
      </c>
      <c r="CN15" s="6">
        <f t="shared" si="76"/>
        <v>0</v>
      </c>
      <c r="CO15" s="6">
        <f t="shared" si="77"/>
        <v>0</v>
      </c>
      <c r="CP15" s="6">
        <f t="shared" si="78"/>
        <v>0</v>
      </c>
      <c r="CQ15" s="6">
        <f t="shared" si="79"/>
        <v>0</v>
      </c>
      <c r="CR15" s="6">
        <f t="shared" si="80"/>
        <v>0</v>
      </c>
      <c r="CS15" s="6">
        <f t="shared" si="81"/>
        <v>0</v>
      </c>
    </row>
    <row r="16" spans="1:97" ht="12.75">
      <c r="A16" s="13"/>
      <c r="B16" s="12"/>
      <c r="C16" s="14"/>
      <c r="D16" s="15">
        <f t="shared" si="1"/>
        <v>0</v>
      </c>
      <c r="E16" s="14"/>
      <c r="F16" s="15">
        <f t="shared" si="1"/>
        <v>0</v>
      </c>
      <c r="G16" s="14"/>
      <c r="H16" s="15">
        <f t="shared" si="0"/>
        <v>0</v>
      </c>
      <c r="I16" s="1" t="s">
        <v>21</v>
      </c>
      <c r="J16" s="6">
        <f t="shared" si="2"/>
        <v>0</v>
      </c>
      <c r="K16" s="6">
        <f t="shared" si="3"/>
        <v>0</v>
      </c>
      <c r="L16" s="6">
        <f t="shared" si="4"/>
        <v>0</v>
      </c>
      <c r="M16" s="6">
        <f t="shared" si="5"/>
        <v>0</v>
      </c>
      <c r="N16" s="6">
        <f>IF(ISBLANK($B16),0,P1+$J16*($B$2/60)*SIN($J$2)/P5)</f>
        <v>0</v>
      </c>
      <c r="O16" s="6">
        <f>IF(ISBLANK($B16),0,P2+$J16*($B$2/60)*COS($J$2))</f>
        <v>0</v>
      </c>
      <c r="P16" s="6">
        <f t="shared" si="6"/>
        <v>0</v>
      </c>
      <c r="Q16" s="6">
        <f t="shared" si="7"/>
        <v>0</v>
      </c>
      <c r="R16" s="6">
        <f t="shared" si="8"/>
        <v>0</v>
      </c>
      <c r="S16" s="6">
        <f t="shared" si="9"/>
        <v>0</v>
      </c>
      <c r="T16" s="6">
        <f t="shared" si="10"/>
        <v>0</v>
      </c>
      <c r="U16" s="6">
        <f t="shared" si="11"/>
        <v>0</v>
      </c>
      <c r="V16" s="6">
        <f t="shared" si="12"/>
        <v>0</v>
      </c>
      <c r="W16" s="6">
        <f t="shared" si="13"/>
        <v>0</v>
      </c>
      <c r="X16" s="6">
        <f t="shared" si="14"/>
        <v>0</v>
      </c>
      <c r="Y16" s="6">
        <f t="shared" si="15"/>
        <v>0</v>
      </c>
      <c r="Z16" s="6">
        <f t="shared" si="16"/>
        <v>0</v>
      </c>
      <c r="AA16" s="6">
        <f t="shared" si="17"/>
        <v>0</v>
      </c>
      <c r="AB16" s="6">
        <f t="shared" si="18"/>
        <v>0</v>
      </c>
      <c r="AC16" s="6">
        <f t="shared" si="19"/>
        <v>0</v>
      </c>
      <c r="AD16" s="6">
        <f t="shared" si="20"/>
        <v>0</v>
      </c>
      <c r="AE16" s="6">
        <f t="shared" si="21"/>
        <v>0</v>
      </c>
      <c r="AF16" s="6">
        <f t="shared" si="22"/>
        <v>0</v>
      </c>
      <c r="AG16" s="6">
        <f t="shared" si="23"/>
        <v>0</v>
      </c>
      <c r="AH16" s="6">
        <f t="shared" si="24"/>
        <v>0</v>
      </c>
      <c r="AI16" s="6">
        <f>IF(ISBLANK($B16),0,AK1+$J16*($B$2/60)*SIN($J$2)/AK5)</f>
        <v>0</v>
      </c>
      <c r="AJ16" s="6">
        <f>IF(ISBLANK($B16),0,AK2+$J16*($B$2/60)*COS($J$2))</f>
        <v>0</v>
      </c>
      <c r="AK16" s="6">
        <f t="shared" si="25"/>
        <v>0</v>
      </c>
      <c r="AL16" s="6">
        <f t="shared" si="26"/>
        <v>0</v>
      </c>
      <c r="AM16" s="6">
        <f t="shared" si="27"/>
        <v>0</v>
      </c>
      <c r="AN16" s="6">
        <f t="shared" si="28"/>
        <v>0</v>
      </c>
      <c r="AO16" s="6">
        <f t="shared" si="29"/>
        <v>0</v>
      </c>
      <c r="AP16" s="6">
        <f t="shared" si="30"/>
        <v>0</v>
      </c>
      <c r="AQ16" s="6">
        <f t="shared" si="31"/>
        <v>0</v>
      </c>
      <c r="AR16" s="6">
        <f t="shared" si="32"/>
        <v>0</v>
      </c>
      <c r="AS16" s="6">
        <f t="shared" si="33"/>
        <v>0</v>
      </c>
      <c r="AT16" s="6">
        <f t="shared" si="34"/>
        <v>0</v>
      </c>
      <c r="AU16" s="6">
        <f t="shared" si="35"/>
        <v>0</v>
      </c>
      <c r="AV16" s="6">
        <f t="shared" si="36"/>
        <v>0</v>
      </c>
      <c r="AW16" s="6">
        <f t="shared" si="37"/>
        <v>0</v>
      </c>
      <c r="AX16" s="6">
        <f t="shared" si="38"/>
        <v>0</v>
      </c>
      <c r="AY16" s="6">
        <f t="shared" si="39"/>
        <v>0</v>
      </c>
      <c r="AZ16" s="6">
        <f t="shared" si="40"/>
        <v>0</v>
      </c>
      <c r="BA16" s="6">
        <f t="shared" si="41"/>
        <v>0</v>
      </c>
      <c r="BB16" s="6">
        <f t="shared" si="42"/>
        <v>0</v>
      </c>
      <c r="BC16" s="6">
        <f t="shared" si="43"/>
        <v>0</v>
      </c>
      <c r="BD16" s="6">
        <f>IF(ISBLANK($B16),0,BF1+$J16*($B$2/60)*SIN($J$2)/BF5)</f>
        <v>0</v>
      </c>
      <c r="BE16" s="6">
        <f>IF(ISBLANK($B16),0,BF2+$J16*($B$2/60)*COS($J$2))</f>
        <v>0</v>
      </c>
      <c r="BF16" s="6">
        <f t="shared" si="44"/>
        <v>0</v>
      </c>
      <c r="BG16" s="6">
        <f t="shared" si="45"/>
        <v>0</v>
      </c>
      <c r="BH16" s="6">
        <f t="shared" si="46"/>
        <v>0</v>
      </c>
      <c r="BI16" s="6">
        <f t="shared" si="47"/>
        <v>0</v>
      </c>
      <c r="BJ16" s="6">
        <f t="shared" si="48"/>
        <v>0</v>
      </c>
      <c r="BK16" s="6">
        <f t="shared" si="49"/>
        <v>0</v>
      </c>
      <c r="BL16" s="6">
        <f t="shared" si="50"/>
        <v>0</v>
      </c>
      <c r="BM16" s="6">
        <f t="shared" si="51"/>
        <v>0</v>
      </c>
      <c r="BN16" s="6">
        <f t="shared" si="52"/>
        <v>0</v>
      </c>
      <c r="BO16" s="6">
        <f t="shared" si="53"/>
        <v>0</v>
      </c>
      <c r="BP16" s="6">
        <f t="shared" si="54"/>
        <v>0</v>
      </c>
      <c r="BQ16" s="6">
        <f t="shared" si="55"/>
        <v>0</v>
      </c>
      <c r="BR16" s="6">
        <f t="shared" si="56"/>
        <v>0</v>
      </c>
      <c r="BS16" s="6">
        <f t="shared" si="57"/>
        <v>0</v>
      </c>
      <c r="BT16" s="6">
        <f t="shared" si="58"/>
        <v>0</v>
      </c>
      <c r="BU16" s="6">
        <f t="shared" si="59"/>
        <v>0</v>
      </c>
      <c r="BV16" s="6">
        <f t="shared" si="60"/>
        <v>0</v>
      </c>
      <c r="BW16" s="6">
        <f t="shared" si="61"/>
        <v>0</v>
      </c>
      <c r="BX16" s="6">
        <f t="shared" si="62"/>
        <v>0</v>
      </c>
      <c r="BY16" s="6">
        <f>IF(ISBLANK($B16),0,CA1+$J16*($B$2/60)*SIN($J$2)/CA5)</f>
        <v>0</v>
      </c>
      <c r="BZ16" s="6">
        <f>IF(ISBLANK($B16),0,CA2+$J16*($B$2/60)*COS($J$2))</f>
        <v>0</v>
      </c>
      <c r="CA16" s="6">
        <f t="shared" si="63"/>
        <v>0</v>
      </c>
      <c r="CB16" s="6">
        <f t="shared" si="64"/>
        <v>0</v>
      </c>
      <c r="CC16" s="6">
        <f t="shared" si="65"/>
        <v>0</v>
      </c>
      <c r="CD16" s="6">
        <f t="shared" si="66"/>
        <v>0</v>
      </c>
      <c r="CE16" s="6">
        <f t="shared" si="67"/>
        <v>0</v>
      </c>
      <c r="CF16" s="6">
        <f t="shared" si="68"/>
        <v>0</v>
      </c>
      <c r="CG16" s="6">
        <f t="shared" si="69"/>
        <v>0</v>
      </c>
      <c r="CH16" s="6">
        <f t="shared" si="70"/>
        <v>0</v>
      </c>
      <c r="CI16" s="6">
        <f t="shared" si="71"/>
        <v>0</v>
      </c>
      <c r="CJ16" s="6">
        <f t="shared" si="72"/>
        <v>0</v>
      </c>
      <c r="CK16" s="6">
        <f t="shared" si="73"/>
        <v>0</v>
      </c>
      <c r="CL16" s="6">
        <f t="shared" si="74"/>
        <v>0</v>
      </c>
      <c r="CM16" s="6">
        <f t="shared" si="75"/>
        <v>0</v>
      </c>
      <c r="CN16" s="6">
        <f t="shared" si="76"/>
        <v>0</v>
      </c>
      <c r="CO16" s="6">
        <f t="shared" si="77"/>
        <v>0</v>
      </c>
      <c r="CP16" s="6">
        <f t="shared" si="78"/>
        <v>0</v>
      </c>
      <c r="CQ16" s="6">
        <f t="shared" si="79"/>
        <v>0</v>
      </c>
      <c r="CR16" s="6">
        <f t="shared" si="80"/>
        <v>0</v>
      </c>
      <c r="CS16" s="6">
        <f t="shared" si="81"/>
        <v>0</v>
      </c>
    </row>
    <row r="17" spans="1:97" ht="12.75">
      <c r="A17" s="13"/>
      <c r="B17" s="12"/>
      <c r="C17" s="14"/>
      <c r="D17" s="15">
        <f t="shared" si="1"/>
        <v>0</v>
      </c>
      <c r="E17" s="14"/>
      <c r="F17" s="15">
        <f t="shared" si="1"/>
        <v>0</v>
      </c>
      <c r="G17" s="14"/>
      <c r="H17" s="15">
        <f t="shared" si="0"/>
        <v>0</v>
      </c>
      <c r="I17" s="1" t="s">
        <v>21</v>
      </c>
      <c r="J17" s="6">
        <f t="shared" si="2"/>
        <v>0</v>
      </c>
      <c r="K17" s="6">
        <f t="shared" si="3"/>
        <v>0</v>
      </c>
      <c r="L17" s="6">
        <f t="shared" si="4"/>
        <v>0</v>
      </c>
      <c r="M17" s="6">
        <f t="shared" si="5"/>
        <v>0</v>
      </c>
      <c r="N17" s="6">
        <f>IF(ISBLANK($B17),0,P1+$J17*($B$2/60)*SIN($J$2)/P5)</f>
        <v>0</v>
      </c>
      <c r="O17" s="6">
        <f>IF(ISBLANK($B17),0,P2+$J17*($B$2/60)*COS($J$2))</f>
        <v>0</v>
      </c>
      <c r="P17" s="6">
        <f t="shared" si="6"/>
        <v>0</v>
      </c>
      <c r="Q17" s="6">
        <f t="shared" si="7"/>
        <v>0</v>
      </c>
      <c r="R17" s="6">
        <f t="shared" si="8"/>
        <v>0</v>
      </c>
      <c r="S17" s="6">
        <f t="shared" si="9"/>
        <v>0</v>
      </c>
      <c r="T17" s="6">
        <f t="shared" si="10"/>
        <v>0</v>
      </c>
      <c r="U17" s="6">
        <f t="shared" si="11"/>
        <v>0</v>
      </c>
      <c r="V17" s="6">
        <f t="shared" si="12"/>
        <v>0</v>
      </c>
      <c r="W17" s="6">
        <f t="shared" si="13"/>
        <v>0</v>
      </c>
      <c r="X17" s="6">
        <f t="shared" si="14"/>
        <v>0</v>
      </c>
      <c r="Y17" s="6">
        <f t="shared" si="15"/>
        <v>0</v>
      </c>
      <c r="Z17" s="6">
        <f t="shared" si="16"/>
        <v>0</v>
      </c>
      <c r="AA17" s="6">
        <f t="shared" si="17"/>
        <v>0</v>
      </c>
      <c r="AB17" s="6">
        <f t="shared" si="18"/>
        <v>0</v>
      </c>
      <c r="AC17" s="6">
        <f t="shared" si="19"/>
        <v>0</v>
      </c>
      <c r="AD17" s="6">
        <f t="shared" si="20"/>
        <v>0</v>
      </c>
      <c r="AE17" s="6">
        <f t="shared" si="21"/>
        <v>0</v>
      </c>
      <c r="AF17" s="6">
        <f t="shared" si="22"/>
        <v>0</v>
      </c>
      <c r="AG17" s="6">
        <f t="shared" si="23"/>
        <v>0</v>
      </c>
      <c r="AH17" s="6">
        <f t="shared" si="24"/>
        <v>0</v>
      </c>
      <c r="AI17" s="6">
        <f>IF(ISBLANK($B17),0,AK1+$J17*($B$2/60)*SIN($J$2)/AK5)</f>
        <v>0</v>
      </c>
      <c r="AJ17" s="6">
        <f>IF(ISBLANK($B17),0,AK2+$J17*($B$2/60)*COS($J$2))</f>
        <v>0</v>
      </c>
      <c r="AK17" s="6">
        <f t="shared" si="25"/>
        <v>0</v>
      </c>
      <c r="AL17" s="6">
        <f t="shared" si="26"/>
        <v>0</v>
      </c>
      <c r="AM17" s="6">
        <f t="shared" si="27"/>
        <v>0</v>
      </c>
      <c r="AN17" s="6">
        <f t="shared" si="28"/>
        <v>0</v>
      </c>
      <c r="AO17" s="6">
        <f t="shared" si="29"/>
        <v>0</v>
      </c>
      <c r="AP17" s="6">
        <f t="shared" si="30"/>
        <v>0</v>
      </c>
      <c r="AQ17" s="6">
        <f t="shared" si="31"/>
        <v>0</v>
      </c>
      <c r="AR17" s="6">
        <f t="shared" si="32"/>
        <v>0</v>
      </c>
      <c r="AS17" s="6">
        <f t="shared" si="33"/>
        <v>0</v>
      </c>
      <c r="AT17" s="6">
        <f t="shared" si="34"/>
        <v>0</v>
      </c>
      <c r="AU17" s="6">
        <f t="shared" si="35"/>
        <v>0</v>
      </c>
      <c r="AV17" s="6">
        <f t="shared" si="36"/>
        <v>0</v>
      </c>
      <c r="AW17" s="6">
        <f t="shared" si="37"/>
        <v>0</v>
      </c>
      <c r="AX17" s="6">
        <f t="shared" si="38"/>
        <v>0</v>
      </c>
      <c r="AY17" s="6">
        <f t="shared" si="39"/>
        <v>0</v>
      </c>
      <c r="AZ17" s="6">
        <f t="shared" si="40"/>
        <v>0</v>
      </c>
      <c r="BA17" s="6">
        <f t="shared" si="41"/>
        <v>0</v>
      </c>
      <c r="BB17" s="6">
        <f t="shared" si="42"/>
        <v>0</v>
      </c>
      <c r="BC17" s="6">
        <f t="shared" si="43"/>
        <v>0</v>
      </c>
      <c r="BD17" s="6">
        <f>IF(ISBLANK($B17),0,BF1+$J17*($B$2/60)*SIN($J$2)/BF5)</f>
        <v>0</v>
      </c>
      <c r="BE17" s="6">
        <f>IF(ISBLANK($B17),0,BF2+$J17*($B$2/60)*COS($J$2))</f>
        <v>0</v>
      </c>
      <c r="BF17" s="6">
        <f t="shared" si="44"/>
        <v>0</v>
      </c>
      <c r="BG17" s="6">
        <f t="shared" si="45"/>
        <v>0</v>
      </c>
      <c r="BH17" s="6">
        <f t="shared" si="46"/>
        <v>0</v>
      </c>
      <c r="BI17" s="6">
        <f t="shared" si="47"/>
        <v>0</v>
      </c>
      <c r="BJ17" s="6">
        <f t="shared" si="48"/>
        <v>0</v>
      </c>
      <c r="BK17" s="6">
        <f t="shared" si="49"/>
        <v>0</v>
      </c>
      <c r="BL17" s="6">
        <f t="shared" si="50"/>
        <v>0</v>
      </c>
      <c r="BM17" s="6">
        <f t="shared" si="51"/>
        <v>0</v>
      </c>
      <c r="BN17" s="6">
        <f t="shared" si="52"/>
        <v>0</v>
      </c>
      <c r="BO17" s="6">
        <f t="shared" si="53"/>
        <v>0</v>
      </c>
      <c r="BP17" s="6">
        <f t="shared" si="54"/>
        <v>0</v>
      </c>
      <c r="BQ17" s="6">
        <f t="shared" si="55"/>
        <v>0</v>
      </c>
      <c r="BR17" s="6">
        <f t="shared" si="56"/>
        <v>0</v>
      </c>
      <c r="BS17" s="6">
        <f t="shared" si="57"/>
        <v>0</v>
      </c>
      <c r="BT17" s="6">
        <f t="shared" si="58"/>
        <v>0</v>
      </c>
      <c r="BU17" s="6">
        <f t="shared" si="59"/>
        <v>0</v>
      </c>
      <c r="BV17" s="6">
        <f t="shared" si="60"/>
        <v>0</v>
      </c>
      <c r="BW17" s="6">
        <f t="shared" si="61"/>
        <v>0</v>
      </c>
      <c r="BX17" s="6">
        <f t="shared" si="62"/>
        <v>0</v>
      </c>
      <c r="BY17" s="6">
        <f>IF(ISBLANK($B17),0,CA1+$J17*($B$2/60)*SIN($J$2)/CA5)</f>
        <v>0</v>
      </c>
      <c r="BZ17" s="6">
        <f>IF(ISBLANK($B17),0,CA2+$J17*($B$2/60)*COS($J$2))</f>
        <v>0</v>
      </c>
      <c r="CA17" s="6">
        <f t="shared" si="63"/>
        <v>0</v>
      </c>
      <c r="CB17" s="6">
        <f t="shared" si="64"/>
        <v>0</v>
      </c>
      <c r="CC17" s="6">
        <f t="shared" si="65"/>
        <v>0</v>
      </c>
      <c r="CD17" s="6">
        <f t="shared" si="66"/>
        <v>0</v>
      </c>
      <c r="CE17" s="6">
        <f t="shared" si="67"/>
        <v>0</v>
      </c>
      <c r="CF17" s="6">
        <f t="shared" si="68"/>
        <v>0</v>
      </c>
      <c r="CG17" s="6">
        <f t="shared" si="69"/>
        <v>0</v>
      </c>
      <c r="CH17" s="6">
        <f t="shared" si="70"/>
        <v>0</v>
      </c>
      <c r="CI17" s="6">
        <f t="shared" si="71"/>
        <v>0</v>
      </c>
      <c r="CJ17" s="6">
        <f t="shared" si="72"/>
        <v>0</v>
      </c>
      <c r="CK17" s="6">
        <f t="shared" si="73"/>
        <v>0</v>
      </c>
      <c r="CL17" s="6">
        <f t="shared" si="74"/>
        <v>0</v>
      </c>
      <c r="CM17" s="6">
        <f t="shared" si="75"/>
        <v>0</v>
      </c>
      <c r="CN17" s="6">
        <f t="shared" si="76"/>
        <v>0</v>
      </c>
      <c r="CO17" s="6">
        <f t="shared" si="77"/>
        <v>0</v>
      </c>
      <c r="CP17" s="6">
        <f t="shared" si="78"/>
        <v>0</v>
      </c>
      <c r="CQ17" s="6">
        <f t="shared" si="79"/>
        <v>0</v>
      </c>
      <c r="CR17" s="6">
        <f t="shared" si="80"/>
        <v>0</v>
      </c>
      <c r="CS17" s="6">
        <f t="shared" si="81"/>
        <v>0</v>
      </c>
    </row>
    <row r="18" spans="1:97" ht="12.75">
      <c r="A18" s="13"/>
      <c r="B18" s="12"/>
      <c r="C18" s="14"/>
      <c r="D18" s="15">
        <f t="shared" si="1"/>
        <v>0</v>
      </c>
      <c r="E18" s="14"/>
      <c r="F18" s="15">
        <f t="shared" si="1"/>
        <v>0</v>
      </c>
      <c r="G18" s="14"/>
      <c r="H18" s="15">
        <f t="shared" si="0"/>
        <v>0</v>
      </c>
      <c r="I18" s="1" t="s">
        <v>21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>IF(ISBLANK($B18),0,P1+$J18*($B$2/60)*SIN($J$2)/P5)</f>
        <v>0</v>
      </c>
      <c r="O18" s="6">
        <f>IF(ISBLANK($B18),0,P2+$J18*($B$2/60)*COS($J$2))</f>
        <v>0</v>
      </c>
      <c r="P18" s="6">
        <f t="shared" si="6"/>
        <v>0</v>
      </c>
      <c r="Q18" s="6">
        <f t="shared" si="7"/>
        <v>0</v>
      </c>
      <c r="R18" s="6">
        <f t="shared" si="8"/>
        <v>0</v>
      </c>
      <c r="S18" s="6">
        <f t="shared" si="9"/>
        <v>0</v>
      </c>
      <c r="T18" s="6">
        <f t="shared" si="10"/>
        <v>0</v>
      </c>
      <c r="U18" s="6">
        <f t="shared" si="11"/>
        <v>0</v>
      </c>
      <c r="V18" s="6">
        <f t="shared" si="12"/>
        <v>0</v>
      </c>
      <c r="W18" s="6">
        <f t="shared" si="13"/>
        <v>0</v>
      </c>
      <c r="X18" s="6">
        <f t="shared" si="14"/>
        <v>0</v>
      </c>
      <c r="Y18" s="6">
        <f t="shared" si="15"/>
        <v>0</v>
      </c>
      <c r="Z18" s="6">
        <f t="shared" si="16"/>
        <v>0</v>
      </c>
      <c r="AA18" s="6">
        <f t="shared" si="17"/>
        <v>0</v>
      </c>
      <c r="AB18" s="6">
        <f t="shared" si="18"/>
        <v>0</v>
      </c>
      <c r="AC18" s="6">
        <f t="shared" si="19"/>
        <v>0</v>
      </c>
      <c r="AD18" s="6">
        <f t="shared" si="20"/>
        <v>0</v>
      </c>
      <c r="AE18" s="6">
        <f t="shared" si="21"/>
        <v>0</v>
      </c>
      <c r="AF18" s="6">
        <f t="shared" si="22"/>
        <v>0</v>
      </c>
      <c r="AG18" s="6">
        <f t="shared" si="23"/>
        <v>0</v>
      </c>
      <c r="AH18" s="6">
        <f t="shared" si="24"/>
        <v>0</v>
      </c>
      <c r="AI18" s="6">
        <f>IF(ISBLANK($B18),0,AK1+$J18*($B$2/60)*SIN($J$2)/AK5)</f>
        <v>0</v>
      </c>
      <c r="AJ18" s="6">
        <f>IF(ISBLANK($B18),0,AK2+$J18*($B$2/60)*COS($J$2))</f>
        <v>0</v>
      </c>
      <c r="AK18" s="6">
        <f t="shared" si="25"/>
        <v>0</v>
      </c>
      <c r="AL18" s="6">
        <f t="shared" si="26"/>
        <v>0</v>
      </c>
      <c r="AM18" s="6">
        <f t="shared" si="27"/>
        <v>0</v>
      </c>
      <c r="AN18" s="6">
        <f t="shared" si="28"/>
        <v>0</v>
      </c>
      <c r="AO18" s="6">
        <f t="shared" si="29"/>
        <v>0</v>
      </c>
      <c r="AP18" s="6">
        <f t="shared" si="30"/>
        <v>0</v>
      </c>
      <c r="AQ18" s="6">
        <f t="shared" si="31"/>
        <v>0</v>
      </c>
      <c r="AR18" s="6">
        <f t="shared" si="32"/>
        <v>0</v>
      </c>
      <c r="AS18" s="6">
        <f t="shared" si="33"/>
        <v>0</v>
      </c>
      <c r="AT18" s="6">
        <f t="shared" si="34"/>
        <v>0</v>
      </c>
      <c r="AU18" s="6">
        <f t="shared" si="35"/>
        <v>0</v>
      </c>
      <c r="AV18" s="6">
        <f t="shared" si="36"/>
        <v>0</v>
      </c>
      <c r="AW18" s="6">
        <f t="shared" si="37"/>
        <v>0</v>
      </c>
      <c r="AX18" s="6">
        <f t="shared" si="38"/>
        <v>0</v>
      </c>
      <c r="AY18" s="6">
        <f t="shared" si="39"/>
        <v>0</v>
      </c>
      <c r="AZ18" s="6">
        <f t="shared" si="40"/>
        <v>0</v>
      </c>
      <c r="BA18" s="6">
        <f t="shared" si="41"/>
        <v>0</v>
      </c>
      <c r="BB18" s="6">
        <f t="shared" si="42"/>
        <v>0</v>
      </c>
      <c r="BC18" s="6">
        <f t="shared" si="43"/>
        <v>0</v>
      </c>
      <c r="BD18" s="6">
        <f>IF(ISBLANK($B18),0,BF1+$J18*($B$2/60)*SIN($J$2)/BF5)</f>
        <v>0</v>
      </c>
      <c r="BE18" s="6">
        <f>IF(ISBLANK($B18),0,BF2+$J18*($B$2/60)*COS($J$2))</f>
        <v>0</v>
      </c>
      <c r="BF18" s="6">
        <f t="shared" si="44"/>
        <v>0</v>
      </c>
      <c r="BG18" s="6">
        <f t="shared" si="45"/>
        <v>0</v>
      </c>
      <c r="BH18" s="6">
        <f t="shared" si="46"/>
        <v>0</v>
      </c>
      <c r="BI18" s="6">
        <f t="shared" si="47"/>
        <v>0</v>
      </c>
      <c r="BJ18" s="6">
        <f t="shared" si="48"/>
        <v>0</v>
      </c>
      <c r="BK18" s="6">
        <f t="shared" si="49"/>
        <v>0</v>
      </c>
      <c r="BL18" s="6">
        <f t="shared" si="50"/>
        <v>0</v>
      </c>
      <c r="BM18" s="6">
        <f t="shared" si="51"/>
        <v>0</v>
      </c>
      <c r="BN18" s="6">
        <f t="shared" si="52"/>
        <v>0</v>
      </c>
      <c r="BO18" s="6">
        <f t="shared" si="53"/>
        <v>0</v>
      </c>
      <c r="BP18" s="6">
        <f t="shared" si="54"/>
        <v>0</v>
      </c>
      <c r="BQ18" s="6">
        <f t="shared" si="55"/>
        <v>0</v>
      </c>
      <c r="BR18" s="6">
        <f t="shared" si="56"/>
        <v>0</v>
      </c>
      <c r="BS18" s="6">
        <f t="shared" si="57"/>
        <v>0</v>
      </c>
      <c r="BT18" s="6">
        <f t="shared" si="58"/>
        <v>0</v>
      </c>
      <c r="BU18" s="6">
        <f t="shared" si="59"/>
        <v>0</v>
      </c>
      <c r="BV18" s="6">
        <f t="shared" si="60"/>
        <v>0</v>
      </c>
      <c r="BW18" s="6">
        <f t="shared" si="61"/>
        <v>0</v>
      </c>
      <c r="BX18" s="6">
        <f t="shared" si="62"/>
        <v>0</v>
      </c>
      <c r="BY18" s="6">
        <f>IF(ISBLANK($B18),0,CA1+$J18*($B$2/60)*SIN($J$2)/CA5)</f>
        <v>0</v>
      </c>
      <c r="BZ18" s="6">
        <f>IF(ISBLANK($B18),0,CA2+$J18*($B$2/60)*COS($J$2))</f>
        <v>0</v>
      </c>
      <c r="CA18" s="6">
        <f t="shared" si="63"/>
        <v>0</v>
      </c>
      <c r="CB18" s="6">
        <f t="shared" si="64"/>
        <v>0</v>
      </c>
      <c r="CC18" s="6">
        <f t="shared" si="65"/>
        <v>0</v>
      </c>
      <c r="CD18" s="6">
        <f t="shared" si="66"/>
        <v>0</v>
      </c>
      <c r="CE18" s="6">
        <f t="shared" si="67"/>
        <v>0</v>
      </c>
      <c r="CF18" s="6">
        <f t="shared" si="68"/>
        <v>0</v>
      </c>
      <c r="CG18" s="6">
        <f t="shared" si="69"/>
        <v>0</v>
      </c>
      <c r="CH18" s="6">
        <f t="shared" si="70"/>
        <v>0</v>
      </c>
      <c r="CI18" s="6">
        <f t="shared" si="71"/>
        <v>0</v>
      </c>
      <c r="CJ18" s="6">
        <f t="shared" si="72"/>
        <v>0</v>
      </c>
      <c r="CK18" s="6">
        <f t="shared" si="73"/>
        <v>0</v>
      </c>
      <c r="CL18" s="6">
        <f t="shared" si="74"/>
        <v>0</v>
      </c>
      <c r="CM18" s="6">
        <f t="shared" si="75"/>
        <v>0</v>
      </c>
      <c r="CN18" s="6">
        <f t="shared" si="76"/>
        <v>0</v>
      </c>
      <c r="CO18" s="6">
        <f t="shared" si="77"/>
        <v>0</v>
      </c>
      <c r="CP18" s="6">
        <f t="shared" si="78"/>
        <v>0</v>
      </c>
      <c r="CQ18" s="6">
        <f t="shared" si="79"/>
        <v>0</v>
      </c>
      <c r="CR18" s="6">
        <f t="shared" si="80"/>
        <v>0</v>
      </c>
      <c r="CS18" s="6">
        <f t="shared" si="81"/>
        <v>0</v>
      </c>
    </row>
    <row r="19" spans="1:97" ht="12.75">
      <c r="A19" s="13"/>
      <c r="B19" s="12"/>
      <c r="C19" s="14"/>
      <c r="D19" s="15">
        <f t="shared" si="1"/>
        <v>0</v>
      </c>
      <c r="E19" s="14"/>
      <c r="F19" s="15">
        <f t="shared" si="1"/>
        <v>0</v>
      </c>
      <c r="G19" s="14"/>
      <c r="H19" s="15">
        <f t="shared" si="0"/>
        <v>0</v>
      </c>
      <c r="I19" s="1" t="s">
        <v>21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>IF(ISBLANK($B19),0,P1+$J19*($B$2/60)*SIN($J$2)/P5)</f>
        <v>0</v>
      </c>
      <c r="O19" s="6">
        <f>IF(ISBLANK($B19),0,P2+$J19*($B$2/60)*COS($J$2))</f>
        <v>0</v>
      </c>
      <c r="P19" s="6">
        <f t="shared" si="6"/>
        <v>0</v>
      </c>
      <c r="Q19" s="6">
        <f t="shared" si="7"/>
        <v>0</v>
      </c>
      <c r="R19" s="6">
        <f t="shared" si="8"/>
        <v>0</v>
      </c>
      <c r="S19" s="6">
        <f t="shared" si="9"/>
        <v>0</v>
      </c>
      <c r="T19" s="6">
        <f t="shared" si="10"/>
        <v>0</v>
      </c>
      <c r="U19" s="6">
        <f t="shared" si="11"/>
        <v>0</v>
      </c>
      <c r="V19" s="6">
        <f t="shared" si="12"/>
        <v>0</v>
      </c>
      <c r="W19" s="6">
        <f t="shared" si="13"/>
        <v>0</v>
      </c>
      <c r="X19" s="6">
        <f t="shared" si="14"/>
        <v>0</v>
      </c>
      <c r="Y19" s="6">
        <f t="shared" si="15"/>
        <v>0</v>
      </c>
      <c r="Z19" s="6">
        <f t="shared" si="16"/>
        <v>0</v>
      </c>
      <c r="AA19" s="6">
        <f t="shared" si="17"/>
        <v>0</v>
      </c>
      <c r="AB19" s="6">
        <f t="shared" si="18"/>
        <v>0</v>
      </c>
      <c r="AC19" s="6">
        <f t="shared" si="19"/>
        <v>0</v>
      </c>
      <c r="AD19" s="6">
        <f t="shared" si="20"/>
        <v>0</v>
      </c>
      <c r="AE19" s="6">
        <f t="shared" si="21"/>
        <v>0</v>
      </c>
      <c r="AF19" s="6">
        <f t="shared" si="22"/>
        <v>0</v>
      </c>
      <c r="AG19" s="6">
        <f t="shared" si="23"/>
        <v>0</v>
      </c>
      <c r="AH19" s="6">
        <f t="shared" si="24"/>
        <v>0</v>
      </c>
      <c r="AI19" s="6">
        <f>IF(ISBLANK($B19),0,AK1+$J19*($B$2/60)*SIN($J$2)/AK5)</f>
        <v>0</v>
      </c>
      <c r="AJ19" s="6">
        <f>IF(ISBLANK($B19),0,AK2+$J19*($B$2/60)*COS($J$2))</f>
        <v>0</v>
      </c>
      <c r="AK19" s="6">
        <f t="shared" si="25"/>
        <v>0</v>
      </c>
      <c r="AL19" s="6">
        <f t="shared" si="26"/>
        <v>0</v>
      </c>
      <c r="AM19" s="6">
        <f t="shared" si="27"/>
        <v>0</v>
      </c>
      <c r="AN19" s="6">
        <f t="shared" si="28"/>
        <v>0</v>
      </c>
      <c r="AO19" s="6">
        <f t="shared" si="29"/>
        <v>0</v>
      </c>
      <c r="AP19" s="6">
        <f t="shared" si="30"/>
        <v>0</v>
      </c>
      <c r="AQ19" s="6">
        <f t="shared" si="31"/>
        <v>0</v>
      </c>
      <c r="AR19" s="6">
        <f t="shared" si="32"/>
        <v>0</v>
      </c>
      <c r="AS19" s="6">
        <f t="shared" si="33"/>
        <v>0</v>
      </c>
      <c r="AT19" s="6">
        <f t="shared" si="34"/>
        <v>0</v>
      </c>
      <c r="AU19" s="6">
        <f t="shared" si="35"/>
        <v>0</v>
      </c>
      <c r="AV19" s="6">
        <f t="shared" si="36"/>
        <v>0</v>
      </c>
      <c r="AW19" s="6">
        <f t="shared" si="37"/>
        <v>0</v>
      </c>
      <c r="AX19" s="6">
        <f t="shared" si="38"/>
        <v>0</v>
      </c>
      <c r="AY19" s="6">
        <f t="shared" si="39"/>
        <v>0</v>
      </c>
      <c r="AZ19" s="6">
        <f t="shared" si="40"/>
        <v>0</v>
      </c>
      <c r="BA19" s="6">
        <f t="shared" si="41"/>
        <v>0</v>
      </c>
      <c r="BB19" s="6">
        <f t="shared" si="42"/>
        <v>0</v>
      </c>
      <c r="BC19" s="6">
        <f t="shared" si="43"/>
        <v>0</v>
      </c>
      <c r="BD19" s="6">
        <f>IF(ISBLANK($B19),0,BF1+$J19*($B$2/60)*SIN($J$2)/BF5)</f>
        <v>0</v>
      </c>
      <c r="BE19" s="6">
        <f>IF(ISBLANK($B19),0,BF2+$J19*($B$2/60)*COS($J$2))</f>
        <v>0</v>
      </c>
      <c r="BF19" s="6">
        <f t="shared" si="44"/>
        <v>0</v>
      </c>
      <c r="BG19" s="6">
        <f t="shared" si="45"/>
        <v>0</v>
      </c>
      <c r="BH19" s="6">
        <f t="shared" si="46"/>
        <v>0</v>
      </c>
      <c r="BI19" s="6">
        <f t="shared" si="47"/>
        <v>0</v>
      </c>
      <c r="BJ19" s="6">
        <f t="shared" si="48"/>
        <v>0</v>
      </c>
      <c r="BK19" s="6">
        <f t="shared" si="49"/>
        <v>0</v>
      </c>
      <c r="BL19" s="6">
        <f t="shared" si="50"/>
        <v>0</v>
      </c>
      <c r="BM19" s="6">
        <f t="shared" si="51"/>
        <v>0</v>
      </c>
      <c r="BN19" s="6">
        <f t="shared" si="52"/>
        <v>0</v>
      </c>
      <c r="BO19" s="6">
        <f t="shared" si="53"/>
        <v>0</v>
      </c>
      <c r="BP19" s="6">
        <f t="shared" si="54"/>
        <v>0</v>
      </c>
      <c r="BQ19" s="6">
        <f t="shared" si="55"/>
        <v>0</v>
      </c>
      <c r="BR19" s="6">
        <f t="shared" si="56"/>
        <v>0</v>
      </c>
      <c r="BS19" s="6">
        <f t="shared" si="57"/>
        <v>0</v>
      </c>
      <c r="BT19" s="6">
        <f t="shared" si="58"/>
        <v>0</v>
      </c>
      <c r="BU19" s="6">
        <f t="shared" si="59"/>
        <v>0</v>
      </c>
      <c r="BV19" s="6">
        <f t="shared" si="60"/>
        <v>0</v>
      </c>
      <c r="BW19" s="6">
        <f t="shared" si="61"/>
        <v>0</v>
      </c>
      <c r="BX19" s="6">
        <f t="shared" si="62"/>
        <v>0</v>
      </c>
      <c r="BY19" s="6">
        <f>IF(ISBLANK($B19),0,CA1+$J19*($B$2/60)*SIN($J$2)/CA5)</f>
        <v>0</v>
      </c>
      <c r="BZ19" s="6">
        <f>IF(ISBLANK($B19),0,CA2+$J19*($B$2/60)*COS($J$2))</f>
        <v>0</v>
      </c>
      <c r="CA19" s="6">
        <f t="shared" si="63"/>
        <v>0</v>
      </c>
      <c r="CB19" s="6">
        <f t="shared" si="64"/>
        <v>0</v>
      </c>
      <c r="CC19" s="6">
        <f t="shared" si="65"/>
        <v>0</v>
      </c>
      <c r="CD19" s="6">
        <f t="shared" si="66"/>
        <v>0</v>
      </c>
      <c r="CE19" s="6">
        <f t="shared" si="67"/>
        <v>0</v>
      </c>
      <c r="CF19" s="6">
        <f t="shared" si="68"/>
        <v>0</v>
      </c>
      <c r="CG19" s="6">
        <f t="shared" si="69"/>
        <v>0</v>
      </c>
      <c r="CH19" s="6">
        <f t="shared" si="70"/>
        <v>0</v>
      </c>
      <c r="CI19" s="6">
        <f t="shared" si="71"/>
        <v>0</v>
      </c>
      <c r="CJ19" s="6">
        <f t="shared" si="72"/>
        <v>0</v>
      </c>
      <c r="CK19" s="6">
        <f t="shared" si="73"/>
        <v>0</v>
      </c>
      <c r="CL19" s="6">
        <f t="shared" si="74"/>
        <v>0</v>
      </c>
      <c r="CM19" s="6">
        <f t="shared" si="75"/>
        <v>0</v>
      </c>
      <c r="CN19" s="6">
        <f t="shared" si="76"/>
        <v>0</v>
      </c>
      <c r="CO19" s="6">
        <f t="shared" si="77"/>
        <v>0</v>
      </c>
      <c r="CP19" s="6">
        <f t="shared" si="78"/>
        <v>0</v>
      </c>
      <c r="CQ19" s="6">
        <f t="shared" si="79"/>
        <v>0</v>
      </c>
      <c r="CR19" s="6">
        <f t="shared" si="80"/>
        <v>0</v>
      </c>
      <c r="CS19" s="6">
        <f t="shared" si="81"/>
        <v>0</v>
      </c>
    </row>
    <row r="20" spans="1:97" ht="12.75">
      <c r="A20" s="13"/>
      <c r="B20" s="12"/>
      <c r="C20" s="14"/>
      <c r="D20" s="15">
        <f t="shared" si="1"/>
        <v>0</v>
      </c>
      <c r="E20" s="14"/>
      <c r="F20" s="15">
        <f t="shared" si="1"/>
        <v>0</v>
      </c>
      <c r="G20" s="14"/>
      <c r="H20" s="15">
        <f t="shared" si="0"/>
        <v>0</v>
      </c>
      <c r="I20" s="1" t="s">
        <v>21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>IF(ISBLANK($B20),0,P1+$J20*($B$2/60)*SIN($J$2)/P5)</f>
        <v>0</v>
      </c>
      <c r="O20" s="6">
        <f>IF(ISBLANK($B20),0,P2+$J20*($B$2/60)*COS($J$2))</f>
        <v>0</v>
      </c>
      <c r="P20" s="6">
        <f t="shared" si="6"/>
        <v>0</v>
      </c>
      <c r="Q20" s="6">
        <f t="shared" si="7"/>
        <v>0</v>
      </c>
      <c r="R20" s="6">
        <f t="shared" si="8"/>
        <v>0</v>
      </c>
      <c r="S20" s="6">
        <f t="shared" si="9"/>
        <v>0</v>
      </c>
      <c r="T20" s="6">
        <f t="shared" si="10"/>
        <v>0</v>
      </c>
      <c r="U20" s="6">
        <f t="shared" si="11"/>
        <v>0</v>
      </c>
      <c r="V20" s="6">
        <f t="shared" si="12"/>
        <v>0</v>
      </c>
      <c r="W20" s="6">
        <f t="shared" si="13"/>
        <v>0</v>
      </c>
      <c r="X20" s="6">
        <f t="shared" si="14"/>
        <v>0</v>
      </c>
      <c r="Y20" s="6">
        <f t="shared" si="15"/>
        <v>0</v>
      </c>
      <c r="Z20" s="6">
        <f t="shared" si="16"/>
        <v>0</v>
      </c>
      <c r="AA20" s="6">
        <f t="shared" si="17"/>
        <v>0</v>
      </c>
      <c r="AB20" s="6">
        <f t="shared" si="18"/>
        <v>0</v>
      </c>
      <c r="AC20" s="6">
        <f t="shared" si="19"/>
        <v>0</v>
      </c>
      <c r="AD20" s="6">
        <f t="shared" si="20"/>
        <v>0</v>
      </c>
      <c r="AE20" s="6">
        <f t="shared" si="21"/>
        <v>0</v>
      </c>
      <c r="AF20" s="6">
        <f t="shared" si="22"/>
        <v>0</v>
      </c>
      <c r="AG20" s="6">
        <f t="shared" si="23"/>
        <v>0</v>
      </c>
      <c r="AH20" s="6">
        <f t="shared" si="24"/>
        <v>0</v>
      </c>
      <c r="AI20" s="6">
        <f>IF(ISBLANK($B20),0,AK1+$J20*($B$2/60)*SIN($J$2)/AK5)</f>
        <v>0</v>
      </c>
      <c r="AJ20" s="6">
        <f>IF(ISBLANK($B20),0,AK2+$J20*($B$2/60)*COS($J$2))</f>
        <v>0</v>
      </c>
      <c r="AK20" s="6">
        <f t="shared" si="25"/>
        <v>0</v>
      </c>
      <c r="AL20" s="6">
        <f t="shared" si="26"/>
        <v>0</v>
      </c>
      <c r="AM20" s="6">
        <f t="shared" si="27"/>
        <v>0</v>
      </c>
      <c r="AN20" s="6">
        <f t="shared" si="28"/>
        <v>0</v>
      </c>
      <c r="AO20" s="6">
        <f t="shared" si="29"/>
        <v>0</v>
      </c>
      <c r="AP20" s="6">
        <f t="shared" si="30"/>
        <v>0</v>
      </c>
      <c r="AQ20" s="6">
        <f t="shared" si="31"/>
        <v>0</v>
      </c>
      <c r="AR20" s="6">
        <f t="shared" si="32"/>
        <v>0</v>
      </c>
      <c r="AS20" s="6">
        <f t="shared" si="33"/>
        <v>0</v>
      </c>
      <c r="AT20" s="6">
        <f t="shared" si="34"/>
        <v>0</v>
      </c>
      <c r="AU20" s="6">
        <f t="shared" si="35"/>
        <v>0</v>
      </c>
      <c r="AV20" s="6">
        <f t="shared" si="36"/>
        <v>0</v>
      </c>
      <c r="AW20" s="6">
        <f t="shared" si="37"/>
        <v>0</v>
      </c>
      <c r="AX20" s="6">
        <f t="shared" si="38"/>
        <v>0</v>
      </c>
      <c r="AY20" s="6">
        <f t="shared" si="39"/>
        <v>0</v>
      </c>
      <c r="AZ20" s="6">
        <f t="shared" si="40"/>
        <v>0</v>
      </c>
      <c r="BA20" s="6">
        <f t="shared" si="41"/>
        <v>0</v>
      </c>
      <c r="BB20" s="6">
        <f t="shared" si="42"/>
        <v>0</v>
      </c>
      <c r="BC20" s="6">
        <f t="shared" si="43"/>
        <v>0</v>
      </c>
      <c r="BD20" s="6">
        <f>IF(ISBLANK($B20),0,BF1+$J20*($B$2/60)*SIN($J$2)/BF5)</f>
        <v>0</v>
      </c>
      <c r="BE20" s="6">
        <f>IF(ISBLANK($B20),0,BF2+$J20*($B$2/60)*COS($J$2))</f>
        <v>0</v>
      </c>
      <c r="BF20" s="6">
        <f t="shared" si="44"/>
        <v>0</v>
      </c>
      <c r="BG20" s="6">
        <f t="shared" si="45"/>
        <v>0</v>
      </c>
      <c r="BH20" s="6">
        <f t="shared" si="46"/>
        <v>0</v>
      </c>
      <c r="BI20" s="6">
        <f t="shared" si="47"/>
        <v>0</v>
      </c>
      <c r="BJ20" s="6">
        <f t="shared" si="48"/>
        <v>0</v>
      </c>
      <c r="BK20" s="6">
        <f t="shared" si="49"/>
        <v>0</v>
      </c>
      <c r="BL20" s="6">
        <f t="shared" si="50"/>
        <v>0</v>
      </c>
      <c r="BM20" s="6">
        <f t="shared" si="51"/>
        <v>0</v>
      </c>
      <c r="BN20" s="6">
        <f t="shared" si="52"/>
        <v>0</v>
      </c>
      <c r="BO20" s="6">
        <f t="shared" si="53"/>
        <v>0</v>
      </c>
      <c r="BP20" s="6">
        <f t="shared" si="54"/>
        <v>0</v>
      </c>
      <c r="BQ20" s="6">
        <f t="shared" si="55"/>
        <v>0</v>
      </c>
      <c r="BR20" s="6">
        <f t="shared" si="56"/>
        <v>0</v>
      </c>
      <c r="BS20" s="6">
        <f t="shared" si="57"/>
        <v>0</v>
      </c>
      <c r="BT20" s="6">
        <f t="shared" si="58"/>
        <v>0</v>
      </c>
      <c r="BU20" s="6">
        <f t="shared" si="59"/>
        <v>0</v>
      </c>
      <c r="BV20" s="6">
        <f t="shared" si="60"/>
        <v>0</v>
      </c>
      <c r="BW20" s="6">
        <f t="shared" si="61"/>
        <v>0</v>
      </c>
      <c r="BX20" s="6">
        <f t="shared" si="62"/>
        <v>0</v>
      </c>
      <c r="BY20" s="6">
        <f>IF(ISBLANK($B20),0,CA1+$J20*($B$2/60)*SIN($J$2)/CA5)</f>
        <v>0</v>
      </c>
      <c r="BZ20" s="6">
        <f>IF(ISBLANK($B20),0,CA2+$J20*($B$2/60)*COS($J$2))</f>
        <v>0</v>
      </c>
      <c r="CA20" s="6">
        <f t="shared" si="63"/>
        <v>0</v>
      </c>
      <c r="CB20" s="6">
        <f t="shared" si="64"/>
        <v>0</v>
      </c>
      <c r="CC20" s="6">
        <f t="shared" si="65"/>
        <v>0</v>
      </c>
      <c r="CD20" s="6">
        <f t="shared" si="66"/>
        <v>0</v>
      </c>
      <c r="CE20" s="6">
        <f t="shared" si="67"/>
        <v>0</v>
      </c>
      <c r="CF20" s="6">
        <f t="shared" si="68"/>
        <v>0</v>
      </c>
      <c r="CG20" s="6">
        <f t="shared" si="69"/>
        <v>0</v>
      </c>
      <c r="CH20" s="6">
        <f t="shared" si="70"/>
        <v>0</v>
      </c>
      <c r="CI20" s="6">
        <f t="shared" si="71"/>
        <v>0</v>
      </c>
      <c r="CJ20" s="6">
        <f t="shared" si="72"/>
        <v>0</v>
      </c>
      <c r="CK20" s="6">
        <f t="shared" si="73"/>
        <v>0</v>
      </c>
      <c r="CL20" s="6">
        <f t="shared" si="74"/>
        <v>0</v>
      </c>
      <c r="CM20" s="6">
        <f t="shared" si="75"/>
        <v>0</v>
      </c>
      <c r="CN20" s="6">
        <f t="shared" si="76"/>
        <v>0</v>
      </c>
      <c r="CO20" s="6">
        <f t="shared" si="77"/>
        <v>0</v>
      </c>
      <c r="CP20" s="6">
        <f t="shared" si="78"/>
        <v>0</v>
      </c>
      <c r="CQ20" s="6">
        <f t="shared" si="79"/>
        <v>0</v>
      </c>
      <c r="CR20" s="6">
        <f t="shared" si="80"/>
        <v>0</v>
      </c>
      <c r="CS20" s="6">
        <f t="shared" si="81"/>
        <v>0</v>
      </c>
    </row>
    <row r="21" spans="1:97" ht="12.75">
      <c r="A21" s="13"/>
      <c r="B21" s="12"/>
      <c r="C21" s="14"/>
      <c r="D21" s="15">
        <f t="shared" si="1"/>
        <v>0</v>
      </c>
      <c r="E21" s="14"/>
      <c r="F21" s="15">
        <f t="shared" si="1"/>
        <v>0</v>
      </c>
      <c r="G21" s="14"/>
      <c r="H21" s="15">
        <f t="shared" si="0"/>
        <v>0</v>
      </c>
      <c r="I21" s="1" t="s">
        <v>21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>IF(ISBLANK($B21),0,P1+$J21*($B$2/60)*SIN($J$2)/P5)</f>
        <v>0</v>
      </c>
      <c r="O21" s="6">
        <f>IF(ISBLANK($B21),0,P2+$J21*($B$2/60)*COS($J$2))</f>
        <v>0</v>
      </c>
      <c r="P21" s="6">
        <f t="shared" si="6"/>
        <v>0</v>
      </c>
      <c r="Q21" s="6">
        <f t="shared" si="7"/>
        <v>0</v>
      </c>
      <c r="R21" s="6">
        <f t="shared" si="8"/>
        <v>0</v>
      </c>
      <c r="S21" s="6">
        <f t="shared" si="9"/>
        <v>0</v>
      </c>
      <c r="T21" s="6">
        <f t="shared" si="10"/>
        <v>0</v>
      </c>
      <c r="U21" s="6">
        <f t="shared" si="11"/>
        <v>0</v>
      </c>
      <c r="V21" s="6">
        <f t="shared" si="12"/>
        <v>0</v>
      </c>
      <c r="W21" s="6">
        <f t="shared" si="13"/>
        <v>0</v>
      </c>
      <c r="X21" s="6">
        <f t="shared" si="14"/>
        <v>0</v>
      </c>
      <c r="Y21" s="6">
        <f t="shared" si="15"/>
        <v>0</v>
      </c>
      <c r="Z21" s="6">
        <f t="shared" si="16"/>
        <v>0</v>
      </c>
      <c r="AA21" s="6">
        <f t="shared" si="17"/>
        <v>0</v>
      </c>
      <c r="AB21" s="6">
        <f t="shared" si="18"/>
        <v>0</v>
      </c>
      <c r="AC21" s="6">
        <f t="shared" si="19"/>
        <v>0</v>
      </c>
      <c r="AD21" s="6">
        <f t="shared" si="20"/>
        <v>0</v>
      </c>
      <c r="AE21" s="6">
        <f t="shared" si="21"/>
        <v>0</v>
      </c>
      <c r="AF21" s="6">
        <f t="shared" si="22"/>
        <v>0</v>
      </c>
      <c r="AG21" s="6">
        <f t="shared" si="23"/>
        <v>0</v>
      </c>
      <c r="AH21" s="6">
        <f t="shared" si="24"/>
        <v>0</v>
      </c>
      <c r="AI21" s="6">
        <f>IF(ISBLANK($B21),0,AK1+$J21*($B$2/60)*SIN($J$2)/AK5)</f>
        <v>0</v>
      </c>
      <c r="AJ21" s="6">
        <f>IF(ISBLANK($B21),0,AK2+$J21*($B$2/60)*COS($J$2))</f>
        <v>0</v>
      </c>
      <c r="AK21" s="6">
        <f t="shared" si="25"/>
        <v>0</v>
      </c>
      <c r="AL21" s="6">
        <f t="shared" si="26"/>
        <v>0</v>
      </c>
      <c r="AM21" s="6">
        <f t="shared" si="27"/>
        <v>0</v>
      </c>
      <c r="AN21" s="6">
        <f t="shared" si="28"/>
        <v>0</v>
      </c>
      <c r="AO21" s="6">
        <f t="shared" si="29"/>
        <v>0</v>
      </c>
      <c r="AP21" s="6">
        <f t="shared" si="30"/>
        <v>0</v>
      </c>
      <c r="AQ21" s="6">
        <f t="shared" si="31"/>
        <v>0</v>
      </c>
      <c r="AR21" s="6">
        <f t="shared" si="32"/>
        <v>0</v>
      </c>
      <c r="AS21" s="6">
        <f t="shared" si="33"/>
        <v>0</v>
      </c>
      <c r="AT21" s="6">
        <f t="shared" si="34"/>
        <v>0</v>
      </c>
      <c r="AU21" s="6">
        <f t="shared" si="35"/>
        <v>0</v>
      </c>
      <c r="AV21" s="6">
        <f t="shared" si="36"/>
        <v>0</v>
      </c>
      <c r="AW21" s="6">
        <f t="shared" si="37"/>
        <v>0</v>
      </c>
      <c r="AX21" s="6">
        <f t="shared" si="38"/>
        <v>0</v>
      </c>
      <c r="AY21" s="6">
        <f t="shared" si="39"/>
        <v>0</v>
      </c>
      <c r="AZ21" s="6">
        <f t="shared" si="40"/>
        <v>0</v>
      </c>
      <c r="BA21" s="6">
        <f t="shared" si="41"/>
        <v>0</v>
      </c>
      <c r="BB21" s="6">
        <f t="shared" si="42"/>
        <v>0</v>
      </c>
      <c r="BC21" s="6">
        <f t="shared" si="43"/>
        <v>0</v>
      </c>
      <c r="BD21" s="6">
        <f>IF(ISBLANK($B21),0,BF1+$J21*($B$2/60)*SIN($J$2)/BF5)</f>
        <v>0</v>
      </c>
      <c r="BE21" s="6">
        <f>IF(ISBLANK($B21),0,BF2+$J21*($B$2/60)*COS($J$2))</f>
        <v>0</v>
      </c>
      <c r="BF21" s="6">
        <f t="shared" si="44"/>
        <v>0</v>
      </c>
      <c r="BG21" s="6">
        <f t="shared" si="45"/>
        <v>0</v>
      </c>
      <c r="BH21" s="6">
        <f t="shared" si="46"/>
        <v>0</v>
      </c>
      <c r="BI21" s="6">
        <f t="shared" si="47"/>
        <v>0</v>
      </c>
      <c r="BJ21" s="6">
        <f t="shared" si="48"/>
        <v>0</v>
      </c>
      <c r="BK21" s="6">
        <f t="shared" si="49"/>
        <v>0</v>
      </c>
      <c r="BL21" s="6">
        <f t="shared" si="50"/>
        <v>0</v>
      </c>
      <c r="BM21" s="6">
        <f t="shared" si="51"/>
        <v>0</v>
      </c>
      <c r="BN21" s="6">
        <f t="shared" si="52"/>
        <v>0</v>
      </c>
      <c r="BO21" s="6">
        <f t="shared" si="53"/>
        <v>0</v>
      </c>
      <c r="BP21" s="6">
        <f t="shared" si="54"/>
        <v>0</v>
      </c>
      <c r="BQ21" s="6">
        <f t="shared" si="55"/>
        <v>0</v>
      </c>
      <c r="BR21" s="6">
        <f t="shared" si="56"/>
        <v>0</v>
      </c>
      <c r="BS21" s="6">
        <f t="shared" si="57"/>
        <v>0</v>
      </c>
      <c r="BT21" s="6">
        <f t="shared" si="58"/>
        <v>0</v>
      </c>
      <c r="BU21" s="6">
        <f t="shared" si="59"/>
        <v>0</v>
      </c>
      <c r="BV21" s="6">
        <f t="shared" si="60"/>
        <v>0</v>
      </c>
      <c r="BW21" s="6">
        <f t="shared" si="61"/>
        <v>0</v>
      </c>
      <c r="BX21" s="6">
        <f t="shared" si="62"/>
        <v>0</v>
      </c>
      <c r="BY21" s="6">
        <f>IF(ISBLANK($B21),0,CA1+$J21*($B$2/60)*SIN($J$2)/CA5)</f>
        <v>0</v>
      </c>
      <c r="BZ21" s="6">
        <f>IF(ISBLANK($B21),0,CA2+$J21*($B$2/60)*COS($J$2))</f>
        <v>0</v>
      </c>
      <c r="CA21" s="6">
        <f t="shared" si="63"/>
        <v>0</v>
      </c>
      <c r="CB21" s="6">
        <f t="shared" si="64"/>
        <v>0</v>
      </c>
      <c r="CC21" s="6">
        <f t="shared" si="65"/>
        <v>0</v>
      </c>
      <c r="CD21" s="6">
        <f t="shared" si="66"/>
        <v>0</v>
      </c>
      <c r="CE21" s="6">
        <f t="shared" si="67"/>
        <v>0</v>
      </c>
      <c r="CF21" s="6">
        <f t="shared" si="68"/>
        <v>0</v>
      </c>
      <c r="CG21" s="6">
        <f t="shared" si="69"/>
        <v>0</v>
      </c>
      <c r="CH21" s="6">
        <f t="shared" si="70"/>
        <v>0</v>
      </c>
      <c r="CI21" s="6">
        <f t="shared" si="71"/>
        <v>0</v>
      </c>
      <c r="CJ21" s="6">
        <f t="shared" si="72"/>
        <v>0</v>
      </c>
      <c r="CK21" s="6">
        <f t="shared" si="73"/>
        <v>0</v>
      </c>
      <c r="CL21" s="6">
        <f t="shared" si="74"/>
        <v>0</v>
      </c>
      <c r="CM21" s="6">
        <f t="shared" si="75"/>
        <v>0</v>
      </c>
      <c r="CN21" s="6">
        <f t="shared" si="76"/>
        <v>0</v>
      </c>
      <c r="CO21" s="6">
        <f t="shared" si="77"/>
        <v>0</v>
      </c>
      <c r="CP21" s="6">
        <f t="shared" si="78"/>
        <v>0</v>
      </c>
      <c r="CQ21" s="6">
        <f t="shared" si="79"/>
        <v>0</v>
      </c>
      <c r="CR21" s="6">
        <f t="shared" si="80"/>
        <v>0</v>
      </c>
      <c r="CS21" s="6">
        <f t="shared" si="81"/>
        <v>0</v>
      </c>
    </row>
    <row r="22" spans="1:97" ht="12.75">
      <c r="A22" s="13"/>
      <c r="B22" s="12"/>
      <c r="C22" s="14"/>
      <c r="D22" s="15">
        <f t="shared" si="1"/>
        <v>0</v>
      </c>
      <c r="E22" s="14"/>
      <c r="F22" s="15">
        <f t="shared" si="1"/>
        <v>0</v>
      </c>
      <c r="G22" s="14"/>
      <c r="H22" s="15">
        <f t="shared" si="0"/>
        <v>0</v>
      </c>
      <c r="I22" s="1" t="s">
        <v>21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>IF(ISBLANK($B22),0,P1+$J22*($B$2/60)*SIN($J$2)/P5)</f>
        <v>0</v>
      </c>
      <c r="O22" s="6">
        <f>IF(ISBLANK($B22),0,P2+$J22*($B$2/60)*COS($J$2))</f>
        <v>0</v>
      </c>
      <c r="P22" s="6">
        <f t="shared" si="6"/>
        <v>0</v>
      </c>
      <c r="Q22" s="6">
        <f t="shared" si="7"/>
        <v>0</v>
      </c>
      <c r="R22" s="6">
        <f t="shared" si="8"/>
        <v>0</v>
      </c>
      <c r="S22" s="6">
        <f t="shared" si="9"/>
        <v>0</v>
      </c>
      <c r="T22" s="6">
        <f t="shared" si="10"/>
        <v>0</v>
      </c>
      <c r="U22" s="6">
        <f t="shared" si="11"/>
        <v>0</v>
      </c>
      <c r="V22" s="6">
        <f t="shared" si="12"/>
        <v>0</v>
      </c>
      <c r="W22" s="6">
        <f t="shared" si="13"/>
        <v>0</v>
      </c>
      <c r="X22" s="6">
        <f t="shared" si="14"/>
        <v>0</v>
      </c>
      <c r="Y22" s="6">
        <f t="shared" si="15"/>
        <v>0</v>
      </c>
      <c r="Z22" s="6">
        <f t="shared" si="16"/>
        <v>0</v>
      </c>
      <c r="AA22" s="6">
        <f t="shared" si="17"/>
        <v>0</v>
      </c>
      <c r="AB22" s="6">
        <f t="shared" si="18"/>
        <v>0</v>
      </c>
      <c r="AC22" s="6">
        <f t="shared" si="19"/>
        <v>0</v>
      </c>
      <c r="AD22" s="6">
        <f t="shared" si="20"/>
        <v>0</v>
      </c>
      <c r="AE22" s="6">
        <f t="shared" si="21"/>
        <v>0</v>
      </c>
      <c r="AF22" s="6">
        <f t="shared" si="22"/>
        <v>0</v>
      </c>
      <c r="AG22" s="6">
        <f t="shared" si="23"/>
        <v>0</v>
      </c>
      <c r="AH22" s="6">
        <f t="shared" si="24"/>
        <v>0</v>
      </c>
      <c r="AI22" s="6">
        <f>IF(ISBLANK($B22),0,AK1+$J22*($B$2/60)*SIN($J$2)/AK5)</f>
        <v>0</v>
      </c>
      <c r="AJ22" s="6">
        <f>IF(ISBLANK($B22),0,AK2+$J22*($B$2/60)*COS($J$2))</f>
        <v>0</v>
      </c>
      <c r="AK22" s="6">
        <f t="shared" si="25"/>
        <v>0</v>
      </c>
      <c r="AL22" s="6">
        <f t="shared" si="26"/>
        <v>0</v>
      </c>
      <c r="AM22" s="6">
        <f t="shared" si="27"/>
        <v>0</v>
      </c>
      <c r="AN22" s="6">
        <f t="shared" si="28"/>
        <v>0</v>
      </c>
      <c r="AO22" s="6">
        <f t="shared" si="29"/>
        <v>0</v>
      </c>
      <c r="AP22" s="6">
        <f t="shared" si="30"/>
        <v>0</v>
      </c>
      <c r="AQ22" s="6">
        <f t="shared" si="31"/>
        <v>0</v>
      </c>
      <c r="AR22" s="6">
        <f t="shared" si="32"/>
        <v>0</v>
      </c>
      <c r="AS22" s="6">
        <f t="shared" si="33"/>
        <v>0</v>
      </c>
      <c r="AT22" s="6">
        <f t="shared" si="34"/>
        <v>0</v>
      </c>
      <c r="AU22" s="6">
        <f t="shared" si="35"/>
        <v>0</v>
      </c>
      <c r="AV22" s="6">
        <f t="shared" si="36"/>
        <v>0</v>
      </c>
      <c r="AW22" s="6">
        <f t="shared" si="37"/>
        <v>0</v>
      </c>
      <c r="AX22" s="6">
        <f t="shared" si="38"/>
        <v>0</v>
      </c>
      <c r="AY22" s="6">
        <f t="shared" si="39"/>
        <v>0</v>
      </c>
      <c r="AZ22" s="6">
        <f t="shared" si="40"/>
        <v>0</v>
      </c>
      <c r="BA22" s="6">
        <f t="shared" si="41"/>
        <v>0</v>
      </c>
      <c r="BB22" s="6">
        <f t="shared" si="42"/>
        <v>0</v>
      </c>
      <c r="BC22" s="6">
        <f t="shared" si="43"/>
        <v>0</v>
      </c>
      <c r="BD22" s="6">
        <f>IF(ISBLANK($B22),0,BF1+$J22*($B$2/60)*SIN($J$2)/BF5)</f>
        <v>0</v>
      </c>
      <c r="BE22" s="6">
        <f>IF(ISBLANK($B22),0,BF2+$J22*($B$2/60)*COS($J$2))</f>
        <v>0</v>
      </c>
      <c r="BF22" s="6">
        <f t="shared" si="44"/>
        <v>0</v>
      </c>
      <c r="BG22" s="6">
        <f t="shared" si="45"/>
        <v>0</v>
      </c>
      <c r="BH22" s="6">
        <f t="shared" si="46"/>
        <v>0</v>
      </c>
      <c r="BI22" s="6">
        <f t="shared" si="47"/>
        <v>0</v>
      </c>
      <c r="BJ22" s="6">
        <f t="shared" si="48"/>
        <v>0</v>
      </c>
      <c r="BK22" s="6">
        <f t="shared" si="49"/>
        <v>0</v>
      </c>
      <c r="BL22" s="6">
        <f t="shared" si="50"/>
        <v>0</v>
      </c>
      <c r="BM22" s="6">
        <f t="shared" si="51"/>
        <v>0</v>
      </c>
      <c r="BN22" s="6">
        <f t="shared" si="52"/>
        <v>0</v>
      </c>
      <c r="BO22" s="6">
        <f t="shared" si="53"/>
        <v>0</v>
      </c>
      <c r="BP22" s="6">
        <f t="shared" si="54"/>
        <v>0</v>
      </c>
      <c r="BQ22" s="6">
        <f t="shared" si="55"/>
        <v>0</v>
      </c>
      <c r="BR22" s="6">
        <f t="shared" si="56"/>
        <v>0</v>
      </c>
      <c r="BS22" s="6">
        <f t="shared" si="57"/>
        <v>0</v>
      </c>
      <c r="BT22" s="6">
        <f t="shared" si="58"/>
        <v>0</v>
      </c>
      <c r="BU22" s="6">
        <f t="shared" si="59"/>
        <v>0</v>
      </c>
      <c r="BV22" s="6">
        <f t="shared" si="60"/>
        <v>0</v>
      </c>
      <c r="BW22" s="6">
        <f t="shared" si="61"/>
        <v>0</v>
      </c>
      <c r="BX22" s="6">
        <f t="shared" si="62"/>
        <v>0</v>
      </c>
      <c r="BY22" s="6">
        <f>IF(ISBLANK($B22),0,CA1+$J22*($B$2/60)*SIN($J$2)/CA5)</f>
        <v>0</v>
      </c>
      <c r="BZ22" s="6">
        <f>IF(ISBLANK($B22),0,CA2+$J22*($B$2/60)*COS($J$2))</f>
        <v>0</v>
      </c>
      <c r="CA22" s="6">
        <f t="shared" si="63"/>
        <v>0</v>
      </c>
      <c r="CB22" s="6">
        <f t="shared" si="64"/>
        <v>0</v>
      </c>
      <c r="CC22" s="6">
        <f t="shared" si="65"/>
        <v>0</v>
      </c>
      <c r="CD22" s="6">
        <f t="shared" si="66"/>
        <v>0</v>
      </c>
      <c r="CE22" s="6">
        <f t="shared" si="67"/>
        <v>0</v>
      </c>
      <c r="CF22" s="6">
        <f t="shared" si="68"/>
        <v>0</v>
      </c>
      <c r="CG22" s="6">
        <f t="shared" si="69"/>
        <v>0</v>
      </c>
      <c r="CH22" s="6">
        <f t="shared" si="70"/>
        <v>0</v>
      </c>
      <c r="CI22" s="6">
        <f t="shared" si="71"/>
        <v>0</v>
      </c>
      <c r="CJ22" s="6">
        <f t="shared" si="72"/>
        <v>0</v>
      </c>
      <c r="CK22" s="6">
        <f t="shared" si="73"/>
        <v>0</v>
      </c>
      <c r="CL22" s="6">
        <f t="shared" si="74"/>
        <v>0</v>
      </c>
      <c r="CM22" s="6">
        <f t="shared" si="75"/>
        <v>0</v>
      </c>
      <c r="CN22" s="6">
        <f t="shared" si="76"/>
        <v>0</v>
      </c>
      <c r="CO22" s="6">
        <f t="shared" si="77"/>
        <v>0</v>
      </c>
      <c r="CP22" s="6">
        <f t="shared" si="78"/>
        <v>0</v>
      </c>
      <c r="CQ22" s="6">
        <f t="shared" si="79"/>
        <v>0</v>
      </c>
      <c r="CR22" s="6">
        <f t="shared" si="80"/>
        <v>0</v>
      </c>
      <c r="CS22" s="6">
        <f t="shared" si="81"/>
        <v>0</v>
      </c>
    </row>
    <row r="23" spans="1:97" ht="12.75">
      <c r="A23" s="13"/>
      <c r="B23" s="12"/>
      <c r="C23" s="14"/>
      <c r="D23" s="15">
        <f t="shared" si="1"/>
        <v>0</v>
      </c>
      <c r="E23" s="14"/>
      <c r="F23" s="15">
        <f t="shared" si="1"/>
        <v>0</v>
      </c>
      <c r="G23" s="14"/>
      <c r="H23" s="15">
        <f t="shared" si="0"/>
        <v>0</v>
      </c>
      <c r="I23" s="1" t="s">
        <v>21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>IF(ISBLANK($B23),0,P1+$J23*($B$2/60)*SIN($J$2)/P5)</f>
        <v>0</v>
      </c>
      <c r="O23" s="6">
        <f>IF(ISBLANK($B23),0,P2+$J23*($B$2/60)*COS($J$2))</f>
        <v>0</v>
      </c>
      <c r="P23" s="6">
        <f t="shared" si="6"/>
        <v>0</v>
      </c>
      <c r="Q23" s="6">
        <f t="shared" si="7"/>
        <v>0</v>
      </c>
      <c r="R23" s="6">
        <f t="shared" si="8"/>
        <v>0</v>
      </c>
      <c r="S23" s="6">
        <f t="shared" si="9"/>
        <v>0</v>
      </c>
      <c r="T23" s="6">
        <f t="shared" si="10"/>
        <v>0</v>
      </c>
      <c r="U23" s="6">
        <f t="shared" si="11"/>
        <v>0</v>
      </c>
      <c r="V23" s="6">
        <f t="shared" si="12"/>
        <v>0</v>
      </c>
      <c r="W23" s="6">
        <f t="shared" si="13"/>
        <v>0</v>
      </c>
      <c r="X23" s="6">
        <f t="shared" si="14"/>
        <v>0</v>
      </c>
      <c r="Y23" s="6">
        <f t="shared" si="15"/>
        <v>0</v>
      </c>
      <c r="Z23" s="6">
        <f t="shared" si="16"/>
        <v>0</v>
      </c>
      <c r="AA23" s="6">
        <f t="shared" si="17"/>
        <v>0</v>
      </c>
      <c r="AB23" s="6">
        <f t="shared" si="18"/>
        <v>0</v>
      </c>
      <c r="AC23" s="6">
        <f t="shared" si="19"/>
        <v>0</v>
      </c>
      <c r="AD23" s="6">
        <f t="shared" si="20"/>
        <v>0</v>
      </c>
      <c r="AE23" s="6">
        <f t="shared" si="21"/>
        <v>0</v>
      </c>
      <c r="AF23" s="6">
        <f t="shared" si="22"/>
        <v>0</v>
      </c>
      <c r="AG23" s="6">
        <f t="shared" si="23"/>
        <v>0</v>
      </c>
      <c r="AH23" s="6">
        <f t="shared" si="24"/>
        <v>0</v>
      </c>
      <c r="AI23" s="6">
        <f>IF(ISBLANK($B23),0,AK1+$J23*($B$2/60)*SIN($J$2)/AK5)</f>
        <v>0</v>
      </c>
      <c r="AJ23" s="6">
        <f>IF(ISBLANK($B23),0,AK2+$J23*($B$2/60)*COS($J$2))</f>
        <v>0</v>
      </c>
      <c r="AK23" s="6">
        <f t="shared" si="25"/>
        <v>0</v>
      </c>
      <c r="AL23" s="6">
        <f t="shared" si="26"/>
        <v>0</v>
      </c>
      <c r="AM23" s="6">
        <f t="shared" si="27"/>
        <v>0</v>
      </c>
      <c r="AN23" s="6">
        <f t="shared" si="28"/>
        <v>0</v>
      </c>
      <c r="AO23" s="6">
        <f t="shared" si="29"/>
        <v>0</v>
      </c>
      <c r="AP23" s="6">
        <f t="shared" si="30"/>
        <v>0</v>
      </c>
      <c r="AQ23" s="6">
        <f t="shared" si="31"/>
        <v>0</v>
      </c>
      <c r="AR23" s="6">
        <f t="shared" si="32"/>
        <v>0</v>
      </c>
      <c r="AS23" s="6">
        <f t="shared" si="33"/>
        <v>0</v>
      </c>
      <c r="AT23" s="6">
        <f t="shared" si="34"/>
        <v>0</v>
      </c>
      <c r="AU23" s="6">
        <f t="shared" si="35"/>
        <v>0</v>
      </c>
      <c r="AV23" s="6">
        <f t="shared" si="36"/>
        <v>0</v>
      </c>
      <c r="AW23" s="6">
        <f t="shared" si="37"/>
        <v>0</v>
      </c>
      <c r="AX23" s="6">
        <f t="shared" si="38"/>
        <v>0</v>
      </c>
      <c r="AY23" s="6">
        <f t="shared" si="39"/>
        <v>0</v>
      </c>
      <c r="AZ23" s="6">
        <f t="shared" si="40"/>
        <v>0</v>
      </c>
      <c r="BA23" s="6">
        <f t="shared" si="41"/>
        <v>0</v>
      </c>
      <c r="BB23" s="6">
        <f t="shared" si="42"/>
        <v>0</v>
      </c>
      <c r="BC23" s="6">
        <f t="shared" si="43"/>
        <v>0</v>
      </c>
      <c r="BD23" s="6">
        <f>IF(ISBLANK($B23),0,BF1+$J23*($B$2/60)*SIN($J$2)/BF5)</f>
        <v>0</v>
      </c>
      <c r="BE23" s="6">
        <f>IF(ISBLANK($B23),0,BF2+$J23*($B$2/60)*COS($J$2))</f>
        <v>0</v>
      </c>
      <c r="BF23" s="6">
        <f t="shared" si="44"/>
        <v>0</v>
      </c>
      <c r="BG23" s="6">
        <f t="shared" si="45"/>
        <v>0</v>
      </c>
      <c r="BH23" s="6">
        <f t="shared" si="46"/>
        <v>0</v>
      </c>
      <c r="BI23" s="6">
        <f t="shared" si="47"/>
        <v>0</v>
      </c>
      <c r="BJ23" s="6">
        <f t="shared" si="48"/>
        <v>0</v>
      </c>
      <c r="BK23" s="6">
        <f t="shared" si="49"/>
        <v>0</v>
      </c>
      <c r="BL23" s="6">
        <f t="shared" si="50"/>
        <v>0</v>
      </c>
      <c r="BM23" s="6">
        <f t="shared" si="51"/>
        <v>0</v>
      </c>
      <c r="BN23" s="6">
        <f t="shared" si="52"/>
        <v>0</v>
      </c>
      <c r="BO23" s="6">
        <f t="shared" si="53"/>
        <v>0</v>
      </c>
      <c r="BP23" s="6">
        <f t="shared" si="54"/>
        <v>0</v>
      </c>
      <c r="BQ23" s="6">
        <f t="shared" si="55"/>
        <v>0</v>
      </c>
      <c r="BR23" s="6">
        <f t="shared" si="56"/>
        <v>0</v>
      </c>
      <c r="BS23" s="6">
        <f t="shared" si="57"/>
        <v>0</v>
      </c>
      <c r="BT23" s="6">
        <f t="shared" si="58"/>
        <v>0</v>
      </c>
      <c r="BU23" s="6">
        <f t="shared" si="59"/>
        <v>0</v>
      </c>
      <c r="BV23" s="6">
        <f t="shared" si="60"/>
        <v>0</v>
      </c>
      <c r="BW23" s="6">
        <f t="shared" si="61"/>
        <v>0</v>
      </c>
      <c r="BX23" s="6">
        <f t="shared" si="62"/>
        <v>0</v>
      </c>
      <c r="BY23" s="6">
        <f>IF(ISBLANK($B23),0,CA1+$J23*($B$2/60)*SIN($J$2)/CA5)</f>
        <v>0</v>
      </c>
      <c r="BZ23" s="6">
        <f>IF(ISBLANK($B23),0,CA2+$J23*($B$2/60)*COS($J$2))</f>
        <v>0</v>
      </c>
      <c r="CA23" s="6">
        <f t="shared" si="63"/>
        <v>0</v>
      </c>
      <c r="CB23" s="6">
        <f t="shared" si="64"/>
        <v>0</v>
      </c>
      <c r="CC23" s="6">
        <f t="shared" si="65"/>
        <v>0</v>
      </c>
      <c r="CD23" s="6">
        <f t="shared" si="66"/>
        <v>0</v>
      </c>
      <c r="CE23" s="6">
        <f t="shared" si="67"/>
        <v>0</v>
      </c>
      <c r="CF23" s="6">
        <f t="shared" si="68"/>
        <v>0</v>
      </c>
      <c r="CG23" s="6">
        <f t="shared" si="69"/>
        <v>0</v>
      </c>
      <c r="CH23" s="6">
        <f t="shared" si="70"/>
        <v>0</v>
      </c>
      <c r="CI23" s="6">
        <f t="shared" si="71"/>
        <v>0</v>
      </c>
      <c r="CJ23" s="6">
        <f t="shared" si="72"/>
        <v>0</v>
      </c>
      <c r="CK23" s="6">
        <f t="shared" si="73"/>
        <v>0</v>
      </c>
      <c r="CL23" s="6">
        <f t="shared" si="74"/>
        <v>0</v>
      </c>
      <c r="CM23" s="6">
        <f t="shared" si="75"/>
        <v>0</v>
      </c>
      <c r="CN23" s="6">
        <f t="shared" si="76"/>
        <v>0</v>
      </c>
      <c r="CO23" s="6">
        <f t="shared" si="77"/>
        <v>0</v>
      </c>
      <c r="CP23" s="6">
        <f t="shared" si="78"/>
        <v>0</v>
      </c>
      <c r="CQ23" s="6">
        <f t="shared" si="79"/>
        <v>0</v>
      </c>
      <c r="CR23" s="6">
        <f t="shared" si="80"/>
        <v>0</v>
      </c>
      <c r="CS23" s="6">
        <f t="shared" si="81"/>
        <v>0</v>
      </c>
    </row>
    <row r="24" spans="1:97" ht="12.75">
      <c r="A24" s="13"/>
      <c r="B24" s="12"/>
      <c r="C24" s="14"/>
      <c r="D24" s="15">
        <f t="shared" si="1"/>
        <v>0</v>
      </c>
      <c r="E24" s="14"/>
      <c r="F24" s="15">
        <f t="shared" si="1"/>
        <v>0</v>
      </c>
      <c r="G24" s="14"/>
      <c r="H24" s="15">
        <f t="shared" si="0"/>
        <v>0</v>
      </c>
      <c r="I24" s="1" t="s">
        <v>21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>IF(ISBLANK($B24),0,P1+$J24*($B$2/60)*SIN($J$2)/P5)</f>
        <v>0</v>
      </c>
      <c r="O24" s="6">
        <f>IF(ISBLANK($B24),0,P2+$J24*($B$2/60)*COS($J$2))</f>
        <v>0</v>
      </c>
      <c r="P24" s="6">
        <f t="shared" si="6"/>
        <v>0</v>
      </c>
      <c r="Q24" s="6">
        <f t="shared" si="7"/>
        <v>0</v>
      </c>
      <c r="R24" s="6">
        <f t="shared" si="8"/>
        <v>0</v>
      </c>
      <c r="S24" s="6">
        <f t="shared" si="9"/>
        <v>0</v>
      </c>
      <c r="T24" s="6">
        <f t="shared" si="10"/>
        <v>0</v>
      </c>
      <c r="U24" s="6">
        <f t="shared" si="11"/>
        <v>0</v>
      </c>
      <c r="V24" s="6">
        <f t="shared" si="12"/>
        <v>0</v>
      </c>
      <c r="W24" s="6">
        <f t="shared" si="13"/>
        <v>0</v>
      </c>
      <c r="X24" s="6">
        <f t="shared" si="14"/>
        <v>0</v>
      </c>
      <c r="Y24" s="6">
        <f t="shared" si="15"/>
        <v>0</v>
      </c>
      <c r="Z24" s="6">
        <f t="shared" si="16"/>
        <v>0</v>
      </c>
      <c r="AA24" s="6">
        <f t="shared" si="17"/>
        <v>0</v>
      </c>
      <c r="AB24" s="6">
        <f t="shared" si="18"/>
        <v>0</v>
      </c>
      <c r="AC24" s="6">
        <f t="shared" si="19"/>
        <v>0</v>
      </c>
      <c r="AD24" s="6">
        <f t="shared" si="20"/>
        <v>0</v>
      </c>
      <c r="AE24" s="6">
        <f t="shared" si="21"/>
        <v>0</v>
      </c>
      <c r="AF24" s="6">
        <f t="shared" si="22"/>
        <v>0</v>
      </c>
      <c r="AG24" s="6">
        <f t="shared" si="23"/>
        <v>0</v>
      </c>
      <c r="AH24" s="6">
        <f t="shared" si="24"/>
        <v>0</v>
      </c>
      <c r="AI24" s="6">
        <f>IF(ISBLANK($B24),0,AK1+$J24*($B$2/60)*SIN($J$2)/AK5)</f>
        <v>0</v>
      </c>
      <c r="AJ24" s="6">
        <f>IF(ISBLANK($B24),0,AK2+$J24*($B$2/60)*COS($J$2))</f>
        <v>0</v>
      </c>
      <c r="AK24" s="6">
        <f t="shared" si="25"/>
        <v>0</v>
      </c>
      <c r="AL24" s="6">
        <f t="shared" si="26"/>
        <v>0</v>
      </c>
      <c r="AM24" s="6">
        <f t="shared" si="27"/>
        <v>0</v>
      </c>
      <c r="AN24" s="6">
        <f t="shared" si="28"/>
        <v>0</v>
      </c>
      <c r="AO24" s="6">
        <f t="shared" si="29"/>
        <v>0</v>
      </c>
      <c r="AP24" s="6">
        <f t="shared" si="30"/>
        <v>0</v>
      </c>
      <c r="AQ24" s="6">
        <f t="shared" si="31"/>
        <v>0</v>
      </c>
      <c r="AR24" s="6">
        <f t="shared" si="32"/>
        <v>0</v>
      </c>
      <c r="AS24" s="6">
        <f t="shared" si="33"/>
        <v>0</v>
      </c>
      <c r="AT24" s="6">
        <f t="shared" si="34"/>
        <v>0</v>
      </c>
      <c r="AU24" s="6">
        <f t="shared" si="35"/>
        <v>0</v>
      </c>
      <c r="AV24" s="6">
        <f t="shared" si="36"/>
        <v>0</v>
      </c>
      <c r="AW24" s="6">
        <f t="shared" si="37"/>
        <v>0</v>
      </c>
      <c r="AX24" s="6">
        <f t="shared" si="38"/>
        <v>0</v>
      </c>
      <c r="AY24" s="6">
        <f t="shared" si="39"/>
        <v>0</v>
      </c>
      <c r="AZ24" s="6">
        <f t="shared" si="40"/>
        <v>0</v>
      </c>
      <c r="BA24" s="6">
        <f t="shared" si="41"/>
        <v>0</v>
      </c>
      <c r="BB24" s="6">
        <f t="shared" si="42"/>
        <v>0</v>
      </c>
      <c r="BC24" s="6">
        <f t="shared" si="43"/>
        <v>0</v>
      </c>
      <c r="BD24" s="6">
        <f>IF(ISBLANK($B24),0,BF1+$J24*($B$2/60)*SIN($J$2)/BF5)</f>
        <v>0</v>
      </c>
      <c r="BE24" s="6">
        <f>IF(ISBLANK($B24),0,BF2+$J24*($B$2/60)*COS($J$2))</f>
        <v>0</v>
      </c>
      <c r="BF24" s="6">
        <f t="shared" si="44"/>
        <v>0</v>
      </c>
      <c r="BG24" s="6">
        <f t="shared" si="45"/>
        <v>0</v>
      </c>
      <c r="BH24" s="6">
        <f t="shared" si="46"/>
        <v>0</v>
      </c>
      <c r="BI24" s="6">
        <f t="shared" si="47"/>
        <v>0</v>
      </c>
      <c r="BJ24" s="6">
        <f t="shared" si="48"/>
        <v>0</v>
      </c>
      <c r="BK24" s="6">
        <f t="shared" si="49"/>
        <v>0</v>
      </c>
      <c r="BL24" s="6">
        <f t="shared" si="50"/>
        <v>0</v>
      </c>
      <c r="BM24" s="6">
        <f t="shared" si="51"/>
        <v>0</v>
      </c>
      <c r="BN24" s="6">
        <f t="shared" si="52"/>
        <v>0</v>
      </c>
      <c r="BO24" s="6">
        <f t="shared" si="53"/>
        <v>0</v>
      </c>
      <c r="BP24" s="6">
        <f t="shared" si="54"/>
        <v>0</v>
      </c>
      <c r="BQ24" s="6">
        <f t="shared" si="55"/>
        <v>0</v>
      </c>
      <c r="BR24" s="6">
        <f t="shared" si="56"/>
        <v>0</v>
      </c>
      <c r="BS24" s="6">
        <f t="shared" si="57"/>
        <v>0</v>
      </c>
      <c r="BT24" s="6">
        <f t="shared" si="58"/>
        <v>0</v>
      </c>
      <c r="BU24" s="6">
        <f t="shared" si="59"/>
        <v>0</v>
      </c>
      <c r="BV24" s="6">
        <f t="shared" si="60"/>
        <v>0</v>
      </c>
      <c r="BW24" s="6">
        <f t="shared" si="61"/>
        <v>0</v>
      </c>
      <c r="BX24" s="6">
        <f t="shared" si="62"/>
        <v>0</v>
      </c>
      <c r="BY24" s="6">
        <f>IF(ISBLANK($B24),0,CA1+$J24*($B$2/60)*SIN($J$2)/CA5)</f>
        <v>0</v>
      </c>
      <c r="BZ24" s="6">
        <f>IF(ISBLANK($B24),0,CA2+$J24*($B$2/60)*COS($J$2))</f>
        <v>0</v>
      </c>
      <c r="CA24" s="6">
        <f t="shared" si="63"/>
        <v>0</v>
      </c>
      <c r="CB24" s="6">
        <f t="shared" si="64"/>
        <v>0</v>
      </c>
      <c r="CC24" s="6">
        <f t="shared" si="65"/>
        <v>0</v>
      </c>
      <c r="CD24" s="6">
        <f t="shared" si="66"/>
        <v>0</v>
      </c>
      <c r="CE24" s="6">
        <f t="shared" si="67"/>
        <v>0</v>
      </c>
      <c r="CF24" s="6">
        <f t="shared" si="68"/>
        <v>0</v>
      </c>
      <c r="CG24" s="6">
        <f t="shared" si="69"/>
        <v>0</v>
      </c>
      <c r="CH24" s="6">
        <f t="shared" si="70"/>
        <v>0</v>
      </c>
      <c r="CI24" s="6">
        <f t="shared" si="71"/>
        <v>0</v>
      </c>
      <c r="CJ24" s="6">
        <f t="shared" si="72"/>
        <v>0</v>
      </c>
      <c r="CK24" s="6">
        <f t="shared" si="73"/>
        <v>0</v>
      </c>
      <c r="CL24" s="6">
        <f t="shared" si="74"/>
        <v>0</v>
      </c>
      <c r="CM24" s="6">
        <f t="shared" si="75"/>
        <v>0</v>
      </c>
      <c r="CN24" s="6">
        <f t="shared" si="76"/>
        <v>0</v>
      </c>
      <c r="CO24" s="6">
        <f t="shared" si="77"/>
        <v>0</v>
      </c>
      <c r="CP24" s="6">
        <f t="shared" si="78"/>
        <v>0</v>
      </c>
      <c r="CQ24" s="6">
        <f t="shared" si="79"/>
        <v>0</v>
      </c>
      <c r="CR24" s="6">
        <f t="shared" si="80"/>
        <v>0</v>
      </c>
      <c r="CS24" s="6">
        <f t="shared" si="81"/>
        <v>0</v>
      </c>
    </row>
    <row r="25" spans="1:97" ht="12.75">
      <c r="A25" s="13"/>
      <c r="B25" s="12"/>
      <c r="C25" s="14"/>
      <c r="D25" s="15">
        <f t="shared" si="1"/>
        <v>0</v>
      </c>
      <c r="E25" s="14"/>
      <c r="F25" s="15">
        <f t="shared" si="1"/>
        <v>0</v>
      </c>
      <c r="G25" s="14"/>
      <c r="H25" s="15">
        <f t="shared" si="0"/>
        <v>0</v>
      </c>
      <c r="I25" s="1" t="s">
        <v>21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>IF(ISBLANK($B25),0,P1+$J25*($B$2/60)*SIN($J$2)/P5)</f>
        <v>0</v>
      </c>
      <c r="O25" s="6">
        <f>IF(ISBLANK($B25),0,P2+$J25*($B$2/60)*COS($J$2))</f>
        <v>0</v>
      </c>
      <c r="P25" s="6">
        <f t="shared" si="6"/>
        <v>0</v>
      </c>
      <c r="Q25" s="6">
        <f t="shared" si="7"/>
        <v>0</v>
      </c>
      <c r="R25" s="6">
        <f t="shared" si="8"/>
        <v>0</v>
      </c>
      <c r="S25" s="6">
        <f t="shared" si="9"/>
        <v>0</v>
      </c>
      <c r="T25" s="6">
        <f t="shared" si="10"/>
        <v>0</v>
      </c>
      <c r="U25" s="6">
        <f t="shared" si="11"/>
        <v>0</v>
      </c>
      <c r="V25" s="6">
        <f t="shared" si="12"/>
        <v>0</v>
      </c>
      <c r="W25" s="6">
        <f t="shared" si="13"/>
        <v>0</v>
      </c>
      <c r="X25" s="6">
        <f t="shared" si="14"/>
        <v>0</v>
      </c>
      <c r="Y25" s="6">
        <f t="shared" si="15"/>
        <v>0</v>
      </c>
      <c r="Z25" s="6">
        <f t="shared" si="16"/>
        <v>0</v>
      </c>
      <c r="AA25" s="6">
        <f t="shared" si="17"/>
        <v>0</v>
      </c>
      <c r="AB25" s="6">
        <f t="shared" si="18"/>
        <v>0</v>
      </c>
      <c r="AC25" s="6">
        <f t="shared" si="19"/>
        <v>0</v>
      </c>
      <c r="AD25" s="6">
        <f t="shared" si="20"/>
        <v>0</v>
      </c>
      <c r="AE25" s="6">
        <f t="shared" si="21"/>
        <v>0</v>
      </c>
      <c r="AF25" s="6">
        <f t="shared" si="22"/>
        <v>0</v>
      </c>
      <c r="AG25" s="6">
        <f t="shared" si="23"/>
        <v>0</v>
      </c>
      <c r="AH25" s="6">
        <f t="shared" si="24"/>
        <v>0</v>
      </c>
      <c r="AI25" s="6">
        <f>IF(ISBLANK($B25),0,AK1+$J25*($B$2/60)*SIN($J$2)/AK5)</f>
        <v>0</v>
      </c>
      <c r="AJ25" s="6">
        <f>IF(ISBLANK($B25),0,AK2+$J25*($B$2/60)*COS($J$2))</f>
        <v>0</v>
      </c>
      <c r="AK25" s="6">
        <f t="shared" si="25"/>
        <v>0</v>
      </c>
      <c r="AL25" s="6">
        <f t="shared" si="26"/>
        <v>0</v>
      </c>
      <c r="AM25" s="6">
        <f t="shared" si="27"/>
        <v>0</v>
      </c>
      <c r="AN25" s="6">
        <f t="shared" si="28"/>
        <v>0</v>
      </c>
      <c r="AO25" s="6">
        <f t="shared" si="29"/>
        <v>0</v>
      </c>
      <c r="AP25" s="6">
        <f t="shared" si="30"/>
        <v>0</v>
      </c>
      <c r="AQ25" s="6">
        <f t="shared" si="31"/>
        <v>0</v>
      </c>
      <c r="AR25" s="6">
        <f t="shared" si="32"/>
        <v>0</v>
      </c>
      <c r="AS25" s="6">
        <f t="shared" si="33"/>
        <v>0</v>
      </c>
      <c r="AT25" s="6">
        <f t="shared" si="34"/>
        <v>0</v>
      </c>
      <c r="AU25" s="6">
        <f t="shared" si="35"/>
        <v>0</v>
      </c>
      <c r="AV25" s="6">
        <f t="shared" si="36"/>
        <v>0</v>
      </c>
      <c r="AW25" s="6">
        <f t="shared" si="37"/>
        <v>0</v>
      </c>
      <c r="AX25" s="6">
        <f t="shared" si="38"/>
        <v>0</v>
      </c>
      <c r="AY25" s="6">
        <f t="shared" si="39"/>
        <v>0</v>
      </c>
      <c r="AZ25" s="6">
        <f t="shared" si="40"/>
        <v>0</v>
      </c>
      <c r="BA25" s="6">
        <f t="shared" si="41"/>
        <v>0</v>
      </c>
      <c r="BB25" s="6">
        <f t="shared" si="42"/>
        <v>0</v>
      </c>
      <c r="BC25" s="6">
        <f t="shared" si="43"/>
        <v>0</v>
      </c>
      <c r="BD25" s="6">
        <f>IF(ISBLANK($B25),0,BF1+$J25*($B$2/60)*SIN($J$2)/BF5)</f>
        <v>0</v>
      </c>
      <c r="BE25" s="6">
        <f>IF(ISBLANK($B25),0,BF2+$J25*($B$2/60)*COS($J$2))</f>
        <v>0</v>
      </c>
      <c r="BF25" s="6">
        <f t="shared" si="44"/>
        <v>0</v>
      </c>
      <c r="BG25" s="6">
        <f t="shared" si="45"/>
        <v>0</v>
      </c>
      <c r="BH25" s="6">
        <f t="shared" si="46"/>
        <v>0</v>
      </c>
      <c r="BI25" s="6">
        <f t="shared" si="47"/>
        <v>0</v>
      </c>
      <c r="BJ25" s="6">
        <f t="shared" si="48"/>
        <v>0</v>
      </c>
      <c r="BK25" s="6">
        <f t="shared" si="49"/>
        <v>0</v>
      </c>
      <c r="BL25" s="6">
        <f t="shared" si="50"/>
        <v>0</v>
      </c>
      <c r="BM25" s="6">
        <f t="shared" si="51"/>
        <v>0</v>
      </c>
      <c r="BN25" s="6">
        <f t="shared" si="52"/>
        <v>0</v>
      </c>
      <c r="BO25" s="6">
        <f t="shared" si="53"/>
        <v>0</v>
      </c>
      <c r="BP25" s="6">
        <f t="shared" si="54"/>
        <v>0</v>
      </c>
      <c r="BQ25" s="6">
        <f t="shared" si="55"/>
        <v>0</v>
      </c>
      <c r="BR25" s="6">
        <f t="shared" si="56"/>
        <v>0</v>
      </c>
      <c r="BS25" s="6">
        <f t="shared" si="57"/>
        <v>0</v>
      </c>
      <c r="BT25" s="6">
        <f t="shared" si="58"/>
        <v>0</v>
      </c>
      <c r="BU25" s="6">
        <f t="shared" si="59"/>
        <v>0</v>
      </c>
      <c r="BV25" s="6">
        <f t="shared" si="60"/>
        <v>0</v>
      </c>
      <c r="BW25" s="6">
        <f t="shared" si="61"/>
        <v>0</v>
      </c>
      <c r="BX25" s="6">
        <f t="shared" si="62"/>
        <v>0</v>
      </c>
      <c r="BY25" s="6">
        <f>IF(ISBLANK($B25),0,CA1+$J25*($B$2/60)*SIN($J$2)/CA5)</f>
        <v>0</v>
      </c>
      <c r="BZ25" s="6">
        <f>IF(ISBLANK($B25),0,CA2+$J25*($B$2/60)*COS($J$2))</f>
        <v>0</v>
      </c>
      <c r="CA25" s="6">
        <f t="shared" si="63"/>
        <v>0</v>
      </c>
      <c r="CB25" s="6">
        <f t="shared" si="64"/>
        <v>0</v>
      </c>
      <c r="CC25" s="6">
        <f t="shared" si="65"/>
        <v>0</v>
      </c>
      <c r="CD25" s="6">
        <f t="shared" si="66"/>
        <v>0</v>
      </c>
      <c r="CE25" s="6">
        <f t="shared" si="67"/>
        <v>0</v>
      </c>
      <c r="CF25" s="6">
        <f t="shared" si="68"/>
        <v>0</v>
      </c>
      <c r="CG25" s="6">
        <f t="shared" si="69"/>
        <v>0</v>
      </c>
      <c r="CH25" s="6">
        <f t="shared" si="70"/>
        <v>0</v>
      </c>
      <c r="CI25" s="6">
        <f t="shared" si="71"/>
        <v>0</v>
      </c>
      <c r="CJ25" s="6">
        <f t="shared" si="72"/>
        <v>0</v>
      </c>
      <c r="CK25" s="6">
        <f t="shared" si="73"/>
        <v>0</v>
      </c>
      <c r="CL25" s="6">
        <f t="shared" si="74"/>
        <v>0</v>
      </c>
      <c r="CM25" s="6">
        <f t="shared" si="75"/>
        <v>0</v>
      </c>
      <c r="CN25" s="6">
        <f t="shared" si="76"/>
        <v>0</v>
      </c>
      <c r="CO25" s="6">
        <f t="shared" si="77"/>
        <v>0</v>
      </c>
      <c r="CP25" s="6">
        <f t="shared" si="78"/>
        <v>0</v>
      </c>
      <c r="CQ25" s="6">
        <f t="shared" si="79"/>
        <v>0</v>
      </c>
      <c r="CR25" s="6">
        <f t="shared" si="80"/>
        <v>0</v>
      </c>
      <c r="CS25" s="6">
        <f t="shared" si="81"/>
        <v>0</v>
      </c>
    </row>
    <row r="26" spans="1:97" ht="12.75">
      <c r="A26" s="13"/>
      <c r="B26" s="12"/>
      <c r="C26" s="14"/>
      <c r="D26" s="15">
        <f t="shared" si="1"/>
        <v>0</v>
      </c>
      <c r="E26" s="14"/>
      <c r="F26" s="15">
        <f t="shared" si="1"/>
        <v>0</v>
      </c>
      <c r="G26" s="14"/>
      <c r="H26" s="15">
        <f t="shared" si="0"/>
        <v>0</v>
      </c>
      <c r="I26" s="1" t="s">
        <v>21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>IF(ISBLANK($B26),0,P1+$J26*($B$2/60)*SIN($J$2)/P5)</f>
        <v>0</v>
      </c>
      <c r="O26" s="6">
        <f>IF(ISBLANK($B26),0,P2+$J26*($B$2/60)*COS($J$2))</f>
        <v>0</v>
      </c>
      <c r="P26" s="6">
        <f t="shared" si="6"/>
        <v>0</v>
      </c>
      <c r="Q26" s="6">
        <f t="shared" si="7"/>
        <v>0</v>
      </c>
      <c r="R26" s="6">
        <f t="shared" si="8"/>
        <v>0</v>
      </c>
      <c r="S26" s="6">
        <f t="shared" si="9"/>
        <v>0</v>
      </c>
      <c r="T26" s="6">
        <f t="shared" si="10"/>
        <v>0</v>
      </c>
      <c r="U26" s="6">
        <f t="shared" si="11"/>
        <v>0</v>
      </c>
      <c r="V26" s="6">
        <f t="shared" si="12"/>
        <v>0</v>
      </c>
      <c r="W26" s="6">
        <f t="shared" si="13"/>
        <v>0</v>
      </c>
      <c r="X26" s="6">
        <f t="shared" si="14"/>
        <v>0</v>
      </c>
      <c r="Y26" s="6">
        <f t="shared" si="15"/>
        <v>0</v>
      </c>
      <c r="Z26" s="6">
        <f t="shared" si="16"/>
        <v>0</v>
      </c>
      <c r="AA26" s="6">
        <f t="shared" si="17"/>
        <v>0</v>
      </c>
      <c r="AB26" s="6">
        <f t="shared" si="18"/>
        <v>0</v>
      </c>
      <c r="AC26" s="6">
        <f t="shared" si="19"/>
        <v>0</v>
      </c>
      <c r="AD26" s="6">
        <f t="shared" si="20"/>
        <v>0</v>
      </c>
      <c r="AE26" s="6">
        <f t="shared" si="21"/>
        <v>0</v>
      </c>
      <c r="AF26" s="6">
        <f t="shared" si="22"/>
        <v>0</v>
      </c>
      <c r="AG26" s="6">
        <f t="shared" si="23"/>
        <v>0</v>
      </c>
      <c r="AH26" s="6">
        <f t="shared" si="24"/>
        <v>0</v>
      </c>
      <c r="AI26" s="6">
        <f>IF(ISBLANK($B26),0,AK1+$J26*($B$2/60)*SIN($J$2)/AK5)</f>
        <v>0</v>
      </c>
      <c r="AJ26" s="6">
        <f>IF(ISBLANK($B26),0,AK2+$J26*($B$2/60)*COS($J$2))</f>
        <v>0</v>
      </c>
      <c r="AK26" s="6">
        <f t="shared" si="25"/>
        <v>0</v>
      </c>
      <c r="AL26" s="6">
        <f t="shared" si="26"/>
        <v>0</v>
      </c>
      <c r="AM26" s="6">
        <f t="shared" si="27"/>
        <v>0</v>
      </c>
      <c r="AN26" s="6">
        <f t="shared" si="28"/>
        <v>0</v>
      </c>
      <c r="AO26" s="6">
        <f t="shared" si="29"/>
        <v>0</v>
      </c>
      <c r="AP26" s="6">
        <f t="shared" si="30"/>
        <v>0</v>
      </c>
      <c r="AQ26" s="6">
        <f t="shared" si="31"/>
        <v>0</v>
      </c>
      <c r="AR26" s="6">
        <f t="shared" si="32"/>
        <v>0</v>
      </c>
      <c r="AS26" s="6">
        <f t="shared" si="33"/>
        <v>0</v>
      </c>
      <c r="AT26" s="6">
        <f t="shared" si="34"/>
        <v>0</v>
      </c>
      <c r="AU26" s="6">
        <f t="shared" si="35"/>
        <v>0</v>
      </c>
      <c r="AV26" s="6">
        <f t="shared" si="36"/>
        <v>0</v>
      </c>
      <c r="AW26" s="6">
        <f t="shared" si="37"/>
        <v>0</v>
      </c>
      <c r="AX26" s="6">
        <f t="shared" si="38"/>
        <v>0</v>
      </c>
      <c r="AY26" s="6">
        <f t="shared" si="39"/>
        <v>0</v>
      </c>
      <c r="AZ26" s="6">
        <f t="shared" si="40"/>
        <v>0</v>
      </c>
      <c r="BA26" s="6">
        <f t="shared" si="41"/>
        <v>0</v>
      </c>
      <c r="BB26" s="6">
        <f t="shared" si="42"/>
        <v>0</v>
      </c>
      <c r="BC26" s="6">
        <f t="shared" si="43"/>
        <v>0</v>
      </c>
      <c r="BD26" s="6">
        <f>IF(ISBLANK($B26),0,BF1+$J26*($B$2/60)*SIN($J$2)/BF5)</f>
        <v>0</v>
      </c>
      <c r="BE26" s="6">
        <f>IF(ISBLANK($B26),0,BF2+$J26*($B$2/60)*COS($J$2))</f>
        <v>0</v>
      </c>
      <c r="BF26" s="6">
        <f t="shared" si="44"/>
        <v>0</v>
      </c>
      <c r="BG26" s="6">
        <f t="shared" si="45"/>
        <v>0</v>
      </c>
      <c r="BH26" s="6">
        <f t="shared" si="46"/>
        <v>0</v>
      </c>
      <c r="BI26" s="6">
        <f t="shared" si="47"/>
        <v>0</v>
      </c>
      <c r="BJ26" s="6">
        <f t="shared" si="48"/>
        <v>0</v>
      </c>
      <c r="BK26" s="6">
        <f t="shared" si="49"/>
        <v>0</v>
      </c>
      <c r="BL26" s="6">
        <f t="shared" si="50"/>
        <v>0</v>
      </c>
      <c r="BM26" s="6">
        <f t="shared" si="51"/>
        <v>0</v>
      </c>
      <c r="BN26" s="6">
        <f t="shared" si="52"/>
        <v>0</v>
      </c>
      <c r="BO26" s="6">
        <f t="shared" si="53"/>
        <v>0</v>
      </c>
      <c r="BP26" s="6">
        <f t="shared" si="54"/>
        <v>0</v>
      </c>
      <c r="BQ26" s="6">
        <f t="shared" si="55"/>
        <v>0</v>
      </c>
      <c r="BR26" s="6">
        <f t="shared" si="56"/>
        <v>0</v>
      </c>
      <c r="BS26" s="6">
        <f t="shared" si="57"/>
        <v>0</v>
      </c>
      <c r="BT26" s="6">
        <f t="shared" si="58"/>
        <v>0</v>
      </c>
      <c r="BU26" s="6">
        <f t="shared" si="59"/>
        <v>0</v>
      </c>
      <c r="BV26" s="6">
        <f t="shared" si="60"/>
        <v>0</v>
      </c>
      <c r="BW26" s="6">
        <f t="shared" si="61"/>
        <v>0</v>
      </c>
      <c r="BX26" s="6">
        <f t="shared" si="62"/>
        <v>0</v>
      </c>
      <c r="BY26" s="6">
        <f>IF(ISBLANK($B26),0,CA1+$J26*($B$2/60)*SIN($J$2)/CA5)</f>
        <v>0</v>
      </c>
      <c r="BZ26" s="6">
        <f>IF(ISBLANK($B26),0,CA2+$J26*($B$2/60)*COS($J$2))</f>
        <v>0</v>
      </c>
      <c r="CA26" s="6">
        <f t="shared" si="63"/>
        <v>0</v>
      </c>
      <c r="CB26" s="6">
        <f t="shared" si="64"/>
        <v>0</v>
      </c>
      <c r="CC26" s="6">
        <f t="shared" si="65"/>
        <v>0</v>
      </c>
      <c r="CD26" s="6">
        <f t="shared" si="66"/>
        <v>0</v>
      </c>
      <c r="CE26" s="6">
        <f t="shared" si="67"/>
        <v>0</v>
      </c>
      <c r="CF26" s="6">
        <f t="shared" si="68"/>
        <v>0</v>
      </c>
      <c r="CG26" s="6">
        <f t="shared" si="69"/>
        <v>0</v>
      </c>
      <c r="CH26" s="6">
        <f t="shared" si="70"/>
        <v>0</v>
      </c>
      <c r="CI26" s="6">
        <f t="shared" si="71"/>
        <v>0</v>
      </c>
      <c r="CJ26" s="6">
        <f t="shared" si="72"/>
        <v>0</v>
      </c>
      <c r="CK26" s="6">
        <f t="shared" si="73"/>
        <v>0</v>
      </c>
      <c r="CL26" s="6">
        <f t="shared" si="74"/>
        <v>0</v>
      </c>
      <c r="CM26" s="6">
        <f t="shared" si="75"/>
        <v>0</v>
      </c>
      <c r="CN26" s="6">
        <f t="shared" si="76"/>
        <v>0</v>
      </c>
      <c r="CO26" s="6">
        <f t="shared" si="77"/>
        <v>0</v>
      </c>
      <c r="CP26" s="6">
        <f t="shared" si="78"/>
        <v>0</v>
      </c>
      <c r="CQ26" s="6">
        <f t="shared" si="79"/>
        <v>0</v>
      </c>
      <c r="CR26" s="6">
        <f t="shared" si="80"/>
        <v>0</v>
      </c>
      <c r="CS26" s="6">
        <f t="shared" si="81"/>
        <v>0</v>
      </c>
    </row>
    <row r="27" spans="1:97" ht="12.75">
      <c r="A27" s="13"/>
      <c r="B27" s="12"/>
      <c r="C27" s="14"/>
      <c r="D27" s="15">
        <f t="shared" si="1"/>
        <v>0</v>
      </c>
      <c r="E27" s="14"/>
      <c r="F27" s="15">
        <f t="shared" si="1"/>
        <v>0</v>
      </c>
      <c r="G27" s="14"/>
      <c r="H27" s="15">
        <f t="shared" si="0"/>
        <v>0</v>
      </c>
      <c r="I27" s="1" t="s">
        <v>21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>IF(ISBLANK($B27),0,P1+$J27*($B$2/60)*SIN($J$2)/P5)</f>
        <v>0</v>
      </c>
      <c r="O27" s="6">
        <f>IF(ISBLANK($B27),0,P2+$J27*($B$2/60)*COS($J$2))</f>
        <v>0</v>
      </c>
      <c r="P27" s="6">
        <f t="shared" si="6"/>
        <v>0</v>
      </c>
      <c r="Q27" s="6">
        <f t="shared" si="7"/>
        <v>0</v>
      </c>
      <c r="R27" s="6">
        <f t="shared" si="8"/>
        <v>0</v>
      </c>
      <c r="S27" s="6">
        <f t="shared" si="9"/>
        <v>0</v>
      </c>
      <c r="T27" s="6">
        <f t="shared" si="10"/>
        <v>0</v>
      </c>
      <c r="U27" s="6">
        <f t="shared" si="11"/>
        <v>0</v>
      </c>
      <c r="V27" s="6">
        <f t="shared" si="12"/>
        <v>0</v>
      </c>
      <c r="W27" s="6">
        <f t="shared" si="13"/>
        <v>0</v>
      </c>
      <c r="X27" s="6">
        <f t="shared" si="14"/>
        <v>0</v>
      </c>
      <c r="Y27" s="6">
        <f t="shared" si="15"/>
        <v>0</v>
      </c>
      <c r="Z27" s="6">
        <f t="shared" si="16"/>
        <v>0</v>
      </c>
      <c r="AA27" s="6">
        <f t="shared" si="17"/>
        <v>0</v>
      </c>
      <c r="AB27" s="6">
        <f t="shared" si="18"/>
        <v>0</v>
      </c>
      <c r="AC27" s="6">
        <f t="shared" si="19"/>
        <v>0</v>
      </c>
      <c r="AD27" s="6">
        <f t="shared" si="20"/>
        <v>0</v>
      </c>
      <c r="AE27" s="6">
        <f t="shared" si="21"/>
        <v>0</v>
      </c>
      <c r="AF27" s="6">
        <f t="shared" si="22"/>
        <v>0</v>
      </c>
      <c r="AG27" s="6">
        <f t="shared" si="23"/>
        <v>0</v>
      </c>
      <c r="AH27" s="6">
        <f t="shared" si="24"/>
        <v>0</v>
      </c>
      <c r="AI27" s="6">
        <f>IF(ISBLANK($B27),0,AK1+$J27*($B$2/60)*SIN($J$2)/AK5)</f>
        <v>0</v>
      </c>
      <c r="AJ27" s="6">
        <f>IF(ISBLANK($B27),0,AK2+$J27*($B$2/60)*COS($J$2))</f>
        <v>0</v>
      </c>
      <c r="AK27" s="6">
        <f t="shared" si="25"/>
        <v>0</v>
      </c>
      <c r="AL27" s="6">
        <f t="shared" si="26"/>
        <v>0</v>
      </c>
      <c r="AM27" s="6">
        <f t="shared" si="27"/>
        <v>0</v>
      </c>
      <c r="AN27" s="6">
        <f t="shared" si="28"/>
        <v>0</v>
      </c>
      <c r="AO27" s="6">
        <f t="shared" si="29"/>
        <v>0</v>
      </c>
      <c r="AP27" s="6">
        <f t="shared" si="30"/>
        <v>0</v>
      </c>
      <c r="AQ27" s="6">
        <f t="shared" si="31"/>
        <v>0</v>
      </c>
      <c r="AR27" s="6">
        <f t="shared" si="32"/>
        <v>0</v>
      </c>
      <c r="AS27" s="6">
        <f t="shared" si="33"/>
        <v>0</v>
      </c>
      <c r="AT27" s="6">
        <f t="shared" si="34"/>
        <v>0</v>
      </c>
      <c r="AU27" s="6">
        <f t="shared" si="35"/>
        <v>0</v>
      </c>
      <c r="AV27" s="6">
        <f t="shared" si="36"/>
        <v>0</v>
      </c>
      <c r="AW27" s="6">
        <f t="shared" si="37"/>
        <v>0</v>
      </c>
      <c r="AX27" s="6">
        <f t="shared" si="38"/>
        <v>0</v>
      </c>
      <c r="AY27" s="6">
        <f t="shared" si="39"/>
        <v>0</v>
      </c>
      <c r="AZ27" s="6">
        <f t="shared" si="40"/>
        <v>0</v>
      </c>
      <c r="BA27" s="6">
        <f t="shared" si="41"/>
        <v>0</v>
      </c>
      <c r="BB27" s="6">
        <f t="shared" si="42"/>
        <v>0</v>
      </c>
      <c r="BC27" s="6">
        <f t="shared" si="43"/>
        <v>0</v>
      </c>
      <c r="BD27" s="6">
        <f>IF(ISBLANK($B27),0,BF1+$J27*($B$2/60)*SIN($J$2)/BF5)</f>
        <v>0</v>
      </c>
      <c r="BE27" s="6">
        <f>IF(ISBLANK($B27),0,BF2+$J27*($B$2/60)*COS($J$2))</f>
        <v>0</v>
      </c>
      <c r="BF27" s="6">
        <f t="shared" si="44"/>
        <v>0</v>
      </c>
      <c r="BG27" s="6">
        <f t="shared" si="45"/>
        <v>0</v>
      </c>
      <c r="BH27" s="6">
        <f t="shared" si="46"/>
        <v>0</v>
      </c>
      <c r="BI27" s="6">
        <f t="shared" si="47"/>
        <v>0</v>
      </c>
      <c r="BJ27" s="6">
        <f t="shared" si="48"/>
        <v>0</v>
      </c>
      <c r="BK27" s="6">
        <f t="shared" si="49"/>
        <v>0</v>
      </c>
      <c r="BL27" s="6">
        <f t="shared" si="50"/>
        <v>0</v>
      </c>
      <c r="BM27" s="6">
        <f t="shared" si="51"/>
        <v>0</v>
      </c>
      <c r="BN27" s="6">
        <f t="shared" si="52"/>
        <v>0</v>
      </c>
      <c r="BO27" s="6">
        <f t="shared" si="53"/>
        <v>0</v>
      </c>
      <c r="BP27" s="6">
        <f t="shared" si="54"/>
        <v>0</v>
      </c>
      <c r="BQ27" s="6">
        <f t="shared" si="55"/>
        <v>0</v>
      </c>
      <c r="BR27" s="6">
        <f t="shared" si="56"/>
        <v>0</v>
      </c>
      <c r="BS27" s="6">
        <f t="shared" si="57"/>
        <v>0</v>
      </c>
      <c r="BT27" s="6">
        <f t="shared" si="58"/>
        <v>0</v>
      </c>
      <c r="BU27" s="6">
        <f t="shared" si="59"/>
        <v>0</v>
      </c>
      <c r="BV27" s="6">
        <f t="shared" si="60"/>
        <v>0</v>
      </c>
      <c r="BW27" s="6">
        <f t="shared" si="61"/>
        <v>0</v>
      </c>
      <c r="BX27" s="6">
        <f t="shared" si="62"/>
        <v>0</v>
      </c>
      <c r="BY27" s="6">
        <f>IF(ISBLANK($B27),0,CA1+$J27*($B$2/60)*SIN($J$2)/CA5)</f>
        <v>0</v>
      </c>
      <c r="BZ27" s="6">
        <f>IF(ISBLANK($B27),0,CA2+$J27*($B$2/60)*COS($J$2))</f>
        <v>0</v>
      </c>
      <c r="CA27" s="6">
        <f t="shared" si="63"/>
        <v>0</v>
      </c>
      <c r="CB27" s="6">
        <f t="shared" si="64"/>
        <v>0</v>
      </c>
      <c r="CC27" s="6">
        <f t="shared" si="65"/>
        <v>0</v>
      </c>
      <c r="CD27" s="6">
        <f t="shared" si="66"/>
        <v>0</v>
      </c>
      <c r="CE27" s="6">
        <f t="shared" si="67"/>
        <v>0</v>
      </c>
      <c r="CF27" s="6">
        <f t="shared" si="68"/>
        <v>0</v>
      </c>
      <c r="CG27" s="6">
        <f t="shared" si="69"/>
        <v>0</v>
      </c>
      <c r="CH27" s="6">
        <f t="shared" si="70"/>
        <v>0</v>
      </c>
      <c r="CI27" s="6">
        <f t="shared" si="71"/>
        <v>0</v>
      </c>
      <c r="CJ27" s="6">
        <f t="shared" si="72"/>
        <v>0</v>
      </c>
      <c r="CK27" s="6">
        <f t="shared" si="73"/>
        <v>0</v>
      </c>
      <c r="CL27" s="6">
        <f t="shared" si="74"/>
        <v>0</v>
      </c>
      <c r="CM27" s="6">
        <f t="shared" si="75"/>
        <v>0</v>
      </c>
      <c r="CN27" s="6">
        <f t="shared" si="76"/>
        <v>0</v>
      </c>
      <c r="CO27" s="6">
        <f t="shared" si="77"/>
        <v>0</v>
      </c>
      <c r="CP27" s="6">
        <f t="shared" si="78"/>
        <v>0</v>
      </c>
      <c r="CQ27" s="6">
        <f t="shared" si="79"/>
        <v>0</v>
      </c>
      <c r="CR27" s="6">
        <f t="shared" si="80"/>
        <v>0</v>
      </c>
      <c r="CS27" s="6">
        <f t="shared" si="81"/>
        <v>0</v>
      </c>
    </row>
    <row r="28" spans="1:97" ht="12.75">
      <c r="A28" s="13"/>
      <c r="B28" s="12"/>
      <c r="C28" s="14"/>
      <c r="D28" s="15">
        <f t="shared" si="1"/>
        <v>0</v>
      </c>
      <c r="E28" s="14"/>
      <c r="F28" s="15">
        <f t="shared" si="1"/>
        <v>0</v>
      </c>
      <c r="G28" s="14"/>
      <c r="H28" s="15">
        <f t="shared" si="0"/>
        <v>0</v>
      </c>
      <c r="I28" s="1" t="s">
        <v>21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>IF(ISBLANK($B28),0,P1+$J28*($B$2/60)*SIN($J$2)/P5)</f>
        <v>0</v>
      </c>
      <c r="O28" s="6">
        <f>IF(ISBLANK($B28),0,P2+$J28*($B$2/60)*COS($J$2))</f>
        <v>0</v>
      </c>
      <c r="P28" s="6">
        <f t="shared" si="6"/>
        <v>0</v>
      </c>
      <c r="Q28" s="6">
        <f t="shared" si="7"/>
        <v>0</v>
      </c>
      <c r="R28" s="6">
        <f t="shared" si="8"/>
        <v>0</v>
      </c>
      <c r="S28" s="6">
        <f t="shared" si="9"/>
        <v>0</v>
      </c>
      <c r="T28" s="6">
        <f t="shared" si="10"/>
        <v>0</v>
      </c>
      <c r="U28" s="6">
        <f t="shared" si="11"/>
        <v>0</v>
      </c>
      <c r="V28" s="6">
        <f t="shared" si="12"/>
        <v>0</v>
      </c>
      <c r="W28" s="6">
        <f t="shared" si="13"/>
        <v>0</v>
      </c>
      <c r="X28" s="6">
        <f t="shared" si="14"/>
        <v>0</v>
      </c>
      <c r="Y28" s="6">
        <f t="shared" si="15"/>
        <v>0</v>
      </c>
      <c r="Z28" s="6">
        <f t="shared" si="16"/>
        <v>0</v>
      </c>
      <c r="AA28" s="6">
        <f t="shared" si="17"/>
        <v>0</v>
      </c>
      <c r="AB28" s="6">
        <f t="shared" si="18"/>
        <v>0</v>
      </c>
      <c r="AC28" s="6">
        <f t="shared" si="19"/>
        <v>0</v>
      </c>
      <c r="AD28" s="6">
        <f t="shared" si="20"/>
        <v>0</v>
      </c>
      <c r="AE28" s="6">
        <f t="shared" si="21"/>
        <v>0</v>
      </c>
      <c r="AF28" s="6">
        <f t="shared" si="22"/>
        <v>0</v>
      </c>
      <c r="AG28" s="6">
        <f t="shared" si="23"/>
        <v>0</v>
      </c>
      <c r="AH28" s="6">
        <f t="shared" si="24"/>
        <v>0</v>
      </c>
      <c r="AI28" s="6">
        <f>IF(ISBLANK($B28),0,AK1+$J28*($B$2/60)*SIN($J$2)/AK5)</f>
        <v>0</v>
      </c>
      <c r="AJ28" s="6">
        <f>IF(ISBLANK($B28),0,AK2+$J28*($B$2/60)*COS($J$2))</f>
        <v>0</v>
      </c>
      <c r="AK28" s="6">
        <f t="shared" si="25"/>
        <v>0</v>
      </c>
      <c r="AL28" s="6">
        <f t="shared" si="26"/>
        <v>0</v>
      </c>
      <c r="AM28" s="6">
        <f t="shared" si="27"/>
        <v>0</v>
      </c>
      <c r="AN28" s="6">
        <f t="shared" si="28"/>
        <v>0</v>
      </c>
      <c r="AO28" s="6">
        <f t="shared" si="29"/>
        <v>0</v>
      </c>
      <c r="AP28" s="6">
        <f t="shared" si="30"/>
        <v>0</v>
      </c>
      <c r="AQ28" s="6">
        <f t="shared" si="31"/>
        <v>0</v>
      </c>
      <c r="AR28" s="6">
        <f t="shared" si="32"/>
        <v>0</v>
      </c>
      <c r="AS28" s="6">
        <f t="shared" si="33"/>
        <v>0</v>
      </c>
      <c r="AT28" s="6">
        <f t="shared" si="34"/>
        <v>0</v>
      </c>
      <c r="AU28" s="6">
        <f t="shared" si="35"/>
        <v>0</v>
      </c>
      <c r="AV28" s="6">
        <f t="shared" si="36"/>
        <v>0</v>
      </c>
      <c r="AW28" s="6">
        <f t="shared" si="37"/>
        <v>0</v>
      </c>
      <c r="AX28" s="6">
        <f t="shared" si="38"/>
        <v>0</v>
      </c>
      <c r="AY28" s="6">
        <f t="shared" si="39"/>
        <v>0</v>
      </c>
      <c r="AZ28" s="6">
        <f t="shared" si="40"/>
        <v>0</v>
      </c>
      <c r="BA28" s="6">
        <f t="shared" si="41"/>
        <v>0</v>
      </c>
      <c r="BB28" s="6">
        <f t="shared" si="42"/>
        <v>0</v>
      </c>
      <c r="BC28" s="6">
        <f t="shared" si="43"/>
        <v>0</v>
      </c>
      <c r="BD28" s="6">
        <f>IF(ISBLANK($B28),0,BF1+$J28*($B$2/60)*SIN($J$2)/BF5)</f>
        <v>0</v>
      </c>
      <c r="BE28" s="6">
        <f>IF(ISBLANK($B28),0,BF2+$J28*($B$2/60)*COS($J$2))</f>
        <v>0</v>
      </c>
      <c r="BF28" s="6">
        <f t="shared" si="44"/>
        <v>0</v>
      </c>
      <c r="BG28" s="6">
        <f t="shared" si="45"/>
        <v>0</v>
      </c>
      <c r="BH28" s="6">
        <f t="shared" si="46"/>
        <v>0</v>
      </c>
      <c r="BI28" s="6">
        <f t="shared" si="47"/>
        <v>0</v>
      </c>
      <c r="BJ28" s="6">
        <f t="shared" si="48"/>
        <v>0</v>
      </c>
      <c r="BK28" s="6">
        <f t="shared" si="49"/>
        <v>0</v>
      </c>
      <c r="BL28" s="6">
        <f t="shared" si="50"/>
        <v>0</v>
      </c>
      <c r="BM28" s="6">
        <f t="shared" si="51"/>
        <v>0</v>
      </c>
      <c r="BN28" s="6">
        <f t="shared" si="52"/>
        <v>0</v>
      </c>
      <c r="BO28" s="6">
        <f t="shared" si="53"/>
        <v>0</v>
      </c>
      <c r="BP28" s="6">
        <f t="shared" si="54"/>
        <v>0</v>
      </c>
      <c r="BQ28" s="6">
        <f t="shared" si="55"/>
        <v>0</v>
      </c>
      <c r="BR28" s="6">
        <f t="shared" si="56"/>
        <v>0</v>
      </c>
      <c r="BS28" s="6">
        <f t="shared" si="57"/>
        <v>0</v>
      </c>
      <c r="BT28" s="6">
        <f t="shared" si="58"/>
        <v>0</v>
      </c>
      <c r="BU28" s="6">
        <f t="shared" si="59"/>
        <v>0</v>
      </c>
      <c r="BV28" s="6">
        <f t="shared" si="60"/>
        <v>0</v>
      </c>
      <c r="BW28" s="6">
        <f t="shared" si="61"/>
        <v>0</v>
      </c>
      <c r="BX28" s="6">
        <f t="shared" si="62"/>
        <v>0</v>
      </c>
      <c r="BY28" s="6">
        <f>IF(ISBLANK($B28),0,CA1+$J28*($B$2/60)*SIN($J$2)/CA5)</f>
        <v>0</v>
      </c>
      <c r="BZ28" s="6">
        <f>IF(ISBLANK($B28),0,CA2+$J28*($B$2/60)*COS($J$2))</f>
        <v>0</v>
      </c>
      <c r="CA28" s="6">
        <f t="shared" si="63"/>
        <v>0</v>
      </c>
      <c r="CB28" s="6">
        <f t="shared" si="64"/>
        <v>0</v>
      </c>
      <c r="CC28" s="6">
        <f t="shared" si="65"/>
        <v>0</v>
      </c>
      <c r="CD28" s="6">
        <f t="shared" si="66"/>
        <v>0</v>
      </c>
      <c r="CE28" s="6">
        <f t="shared" si="67"/>
        <v>0</v>
      </c>
      <c r="CF28" s="6">
        <f t="shared" si="68"/>
        <v>0</v>
      </c>
      <c r="CG28" s="6">
        <f t="shared" si="69"/>
        <v>0</v>
      </c>
      <c r="CH28" s="6">
        <f t="shared" si="70"/>
        <v>0</v>
      </c>
      <c r="CI28" s="6">
        <f t="shared" si="71"/>
        <v>0</v>
      </c>
      <c r="CJ28" s="6">
        <f t="shared" si="72"/>
        <v>0</v>
      </c>
      <c r="CK28" s="6">
        <f t="shared" si="73"/>
        <v>0</v>
      </c>
      <c r="CL28" s="6">
        <f t="shared" si="74"/>
        <v>0</v>
      </c>
      <c r="CM28" s="6">
        <f t="shared" si="75"/>
        <v>0</v>
      </c>
      <c r="CN28" s="6">
        <f t="shared" si="76"/>
        <v>0</v>
      </c>
      <c r="CO28" s="6">
        <f t="shared" si="77"/>
        <v>0</v>
      </c>
      <c r="CP28" s="6">
        <f t="shared" si="78"/>
        <v>0</v>
      </c>
      <c r="CQ28" s="6">
        <f t="shared" si="79"/>
        <v>0</v>
      </c>
      <c r="CR28" s="6">
        <f t="shared" si="80"/>
        <v>0</v>
      </c>
      <c r="CS28" s="6">
        <f t="shared" si="81"/>
        <v>0</v>
      </c>
    </row>
    <row r="29" spans="1:97" ht="12.75">
      <c r="A29" s="13"/>
      <c r="B29" s="12"/>
      <c r="C29" s="14"/>
      <c r="D29" s="15">
        <f t="shared" si="1"/>
        <v>0</v>
      </c>
      <c r="E29" s="14"/>
      <c r="F29" s="15">
        <f t="shared" si="1"/>
        <v>0</v>
      </c>
      <c r="G29" s="14"/>
      <c r="H29" s="15">
        <f t="shared" si="0"/>
        <v>0</v>
      </c>
      <c r="I29" s="1" t="s">
        <v>21</v>
      </c>
      <c r="J29" s="6">
        <f t="shared" si="2"/>
        <v>0</v>
      </c>
      <c r="K29" s="6">
        <f t="shared" si="3"/>
        <v>0</v>
      </c>
      <c r="L29" s="6">
        <f t="shared" si="4"/>
        <v>0</v>
      </c>
      <c r="M29" s="6">
        <f t="shared" si="5"/>
        <v>0</v>
      </c>
      <c r="N29" s="6">
        <f>IF(ISBLANK($B29),0,P1+$J29*($B$2/60)*SIN($J$2)/P5)</f>
        <v>0</v>
      </c>
      <c r="O29" s="6">
        <f>IF(ISBLANK($B29),0,P2+$J29*($B$2/60)*COS($J$2))</f>
        <v>0</v>
      </c>
      <c r="P29" s="6">
        <f t="shared" si="6"/>
        <v>0</v>
      </c>
      <c r="Q29" s="6">
        <f t="shared" si="7"/>
        <v>0</v>
      </c>
      <c r="R29" s="6">
        <f t="shared" si="8"/>
        <v>0</v>
      </c>
      <c r="S29" s="6">
        <f t="shared" si="9"/>
        <v>0</v>
      </c>
      <c r="T29" s="6">
        <f t="shared" si="10"/>
        <v>0</v>
      </c>
      <c r="U29" s="6">
        <f t="shared" si="11"/>
        <v>0</v>
      </c>
      <c r="V29" s="6">
        <f t="shared" si="12"/>
        <v>0</v>
      </c>
      <c r="W29" s="6">
        <f t="shared" si="13"/>
        <v>0</v>
      </c>
      <c r="X29" s="6">
        <f t="shared" si="14"/>
        <v>0</v>
      </c>
      <c r="Y29" s="6">
        <f t="shared" si="15"/>
        <v>0</v>
      </c>
      <c r="Z29" s="6">
        <f t="shared" si="16"/>
        <v>0</v>
      </c>
      <c r="AA29" s="6">
        <f t="shared" si="17"/>
        <v>0</v>
      </c>
      <c r="AB29" s="6">
        <f t="shared" si="18"/>
        <v>0</v>
      </c>
      <c r="AC29" s="6">
        <f t="shared" si="19"/>
        <v>0</v>
      </c>
      <c r="AD29" s="6">
        <f t="shared" si="20"/>
        <v>0</v>
      </c>
      <c r="AE29" s="6">
        <f t="shared" si="21"/>
        <v>0</v>
      </c>
      <c r="AF29" s="6">
        <f t="shared" si="22"/>
        <v>0</v>
      </c>
      <c r="AG29" s="6">
        <f t="shared" si="23"/>
        <v>0</v>
      </c>
      <c r="AH29" s="6">
        <f t="shared" si="24"/>
        <v>0</v>
      </c>
      <c r="AI29" s="6">
        <f>IF(ISBLANK($B29),0,AK1+$J29*($B$2/60)*SIN($J$2)/AK5)</f>
        <v>0</v>
      </c>
      <c r="AJ29" s="6">
        <f>IF(ISBLANK($B29),0,AK2+$J29*($B$2/60)*COS($J$2))</f>
        <v>0</v>
      </c>
      <c r="AK29" s="6">
        <f t="shared" si="25"/>
        <v>0</v>
      </c>
      <c r="AL29" s="6">
        <f t="shared" si="26"/>
        <v>0</v>
      </c>
      <c r="AM29" s="6">
        <f t="shared" si="27"/>
        <v>0</v>
      </c>
      <c r="AN29" s="6">
        <f t="shared" si="28"/>
        <v>0</v>
      </c>
      <c r="AO29" s="6">
        <f t="shared" si="29"/>
        <v>0</v>
      </c>
      <c r="AP29" s="6">
        <f t="shared" si="30"/>
        <v>0</v>
      </c>
      <c r="AQ29" s="6">
        <f t="shared" si="31"/>
        <v>0</v>
      </c>
      <c r="AR29" s="6">
        <f t="shared" si="32"/>
        <v>0</v>
      </c>
      <c r="AS29" s="6">
        <f t="shared" si="33"/>
        <v>0</v>
      </c>
      <c r="AT29" s="6">
        <f t="shared" si="34"/>
        <v>0</v>
      </c>
      <c r="AU29" s="6">
        <f t="shared" si="35"/>
        <v>0</v>
      </c>
      <c r="AV29" s="6">
        <f t="shared" si="36"/>
        <v>0</v>
      </c>
      <c r="AW29" s="6">
        <f t="shared" si="37"/>
        <v>0</v>
      </c>
      <c r="AX29" s="6">
        <f t="shared" si="38"/>
        <v>0</v>
      </c>
      <c r="AY29" s="6">
        <f t="shared" si="39"/>
        <v>0</v>
      </c>
      <c r="AZ29" s="6">
        <f t="shared" si="40"/>
        <v>0</v>
      </c>
      <c r="BA29" s="6">
        <f t="shared" si="41"/>
        <v>0</v>
      </c>
      <c r="BB29" s="6">
        <f t="shared" si="42"/>
        <v>0</v>
      </c>
      <c r="BC29" s="6">
        <f t="shared" si="43"/>
        <v>0</v>
      </c>
      <c r="BD29" s="6">
        <f>IF(ISBLANK($B29),0,BF1+$J29*($B$2/60)*SIN($J$2)/BF5)</f>
        <v>0</v>
      </c>
      <c r="BE29" s="6">
        <f>IF(ISBLANK($B29),0,BF2+$J29*($B$2/60)*COS($J$2))</f>
        <v>0</v>
      </c>
      <c r="BF29" s="6">
        <f t="shared" si="44"/>
        <v>0</v>
      </c>
      <c r="BG29" s="6">
        <f t="shared" si="45"/>
        <v>0</v>
      </c>
      <c r="BH29" s="6">
        <f t="shared" si="46"/>
        <v>0</v>
      </c>
      <c r="BI29" s="6">
        <f t="shared" si="47"/>
        <v>0</v>
      </c>
      <c r="BJ29" s="6">
        <f t="shared" si="48"/>
        <v>0</v>
      </c>
      <c r="BK29" s="6">
        <f t="shared" si="49"/>
        <v>0</v>
      </c>
      <c r="BL29" s="6">
        <f t="shared" si="50"/>
        <v>0</v>
      </c>
      <c r="BM29" s="6">
        <f t="shared" si="51"/>
        <v>0</v>
      </c>
      <c r="BN29" s="6">
        <f t="shared" si="52"/>
        <v>0</v>
      </c>
      <c r="BO29" s="6">
        <f t="shared" si="53"/>
        <v>0</v>
      </c>
      <c r="BP29" s="6">
        <f t="shared" si="54"/>
        <v>0</v>
      </c>
      <c r="BQ29" s="6">
        <f t="shared" si="55"/>
        <v>0</v>
      </c>
      <c r="BR29" s="6">
        <f t="shared" si="56"/>
        <v>0</v>
      </c>
      <c r="BS29" s="6">
        <f t="shared" si="57"/>
        <v>0</v>
      </c>
      <c r="BT29" s="6">
        <f t="shared" si="58"/>
        <v>0</v>
      </c>
      <c r="BU29" s="6">
        <f t="shared" si="59"/>
        <v>0</v>
      </c>
      <c r="BV29" s="6">
        <f t="shared" si="60"/>
        <v>0</v>
      </c>
      <c r="BW29" s="6">
        <f t="shared" si="61"/>
        <v>0</v>
      </c>
      <c r="BX29" s="6">
        <f t="shared" si="62"/>
        <v>0</v>
      </c>
      <c r="BY29" s="6">
        <f>IF(ISBLANK($B29),0,CA1+$J29*($B$2/60)*SIN($J$2)/CA5)</f>
        <v>0</v>
      </c>
      <c r="BZ29" s="6">
        <f>IF(ISBLANK($B29),0,CA2+$J29*($B$2/60)*COS($J$2))</f>
        <v>0</v>
      </c>
      <c r="CA29" s="6">
        <f t="shared" si="63"/>
        <v>0</v>
      </c>
      <c r="CB29" s="6">
        <f t="shared" si="64"/>
        <v>0</v>
      </c>
      <c r="CC29" s="6">
        <f t="shared" si="65"/>
        <v>0</v>
      </c>
      <c r="CD29" s="6">
        <f t="shared" si="66"/>
        <v>0</v>
      </c>
      <c r="CE29" s="6">
        <f t="shared" si="67"/>
        <v>0</v>
      </c>
      <c r="CF29" s="6">
        <f t="shared" si="68"/>
        <v>0</v>
      </c>
      <c r="CG29" s="6">
        <f t="shared" si="69"/>
        <v>0</v>
      </c>
      <c r="CH29" s="6">
        <f t="shared" si="70"/>
        <v>0</v>
      </c>
      <c r="CI29" s="6">
        <f t="shared" si="71"/>
        <v>0</v>
      </c>
      <c r="CJ29" s="6">
        <f t="shared" si="72"/>
        <v>0</v>
      </c>
      <c r="CK29" s="6">
        <f t="shared" si="73"/>
        <v>0</v>
      </c>
      <c r="CL29" s="6">
        <f t="shared" si="74"/>
        <v>0</v>
      </c>
      <c r="CM29" s="6">
        <f t="shared" si="75"/>
        <v>0</v>
      </c>
      <c r="CN29" s="6">
        <f t="shared" si="76"/>
        <v>0</v>
      </c>
      <c r="CO29" s="6">
        <f t="shared" si="77"/>
        <v>0</v>
      </c>
      <c r="CP29" s="6">
        <f t="shared" si="78"/>
        <v>0</v>
      </c>
      <c r="CQ29" s="6">
        <f t="shared" si="79"/>
        <v>0</v>
      </c>
      <c r="CR29" s="6">
        <f t="shared" si="80"/>
        <v>0</v>
      </c>
      <c r="CS29" s="6">
        <f t="shared" si="81"/>
        <v>0</v>
      </c>
    </row>
    <row r="30" spans="1:97" ht="12.75">
      <c r="A30" s="13"/>
      <c r="B30" s="12"/>
      <c r="C30" s="14"/>
      <c r="D30" s="15">
        <f t="shared" si="1"/>
        <v>0</v>
      </c>
      <c r="E30" s="14"/>
      <c r="F30" s="15">
        <f t="shared" si="1"/>
        <v>0</v>
      </c>
      <c r="G30" s="14"/>
      <c r="H30" s="15">
        <f t="shared" si="0"/>
        <v>0</v>
      </c>
      <c r="I30" s="1" t="s">
        <v>21</v>
      </c>
      <c r="J30" s="6">
        <f t="shared" si="2"/>
        <v>0</v>
      </c>
      <c r="K30" s="6">
        <f t="shared" si="3"/>
        <v>0</v>
      </c>
      <c r="L30" s="6">
        <f t="shared" si="4"/>
        <v>0</v>
      </c>
      <c r="M30" s="6">
        <f t="shared" si="5"/>
        <v>0</v>
      </c>
      <c r="N30" s="6">
        <f>IF(ISBLANK($B30),0,P1+$J30*($B$2/60)*SIN($J$2)/P5)</f>
        <v>0</v>
      </c>
      <c r="O30" s="6">
        <f>IF(ISBLANK($B30),0,P2+$J30*($B$2/60)*COS($J$2))</f>
        <v>0</v>
      </c>
      <c r="P30" s="6">
        <f t="shared" si="6"/>
        <v>0</v>
      </c>
      <c r="Q30" s="6">
        <f t="shared" si="7"/>
        <v>0</v>
      </c>
      <c r="R30" s="6">
        <f t="shared" si="8"/>
        <v>0</v>
      </c>
      <c r="S30" s="6">
        <f t="shared" si="9"/>
        <v>0</v>
      </c>
      <c r="T30" s="6">
        <f t="shared" si="10"/>
        <v>0</v>
      </c>
      <c r="U30" s="6">
        <f t="shared" si="11"/>
        <v>0</v>
      </c>
      <c r="V30" s="6">
        <f t="shared" si="12"/>
        <v>0</v>
      </c>
      <c r="W30" s="6">
        <f t="shared" si="13"/>
        <v>0</v>
      </c>
      <c r="X30" s="6">
        <f t="shared" si="14"/>
        <v>0</v>
      </c>
      <c r="Y30" s="6">
        <f t="shared" si="15"/>
        <v>0</v>
      </c>
      <c r="Z30" s="6">
        <f t="shared" si="16"/>
        <v>0</v>
      </c>
      <c r="AA30" s="6">
        <f t="shared" si="17"/>
        <v>0</v>
      </c>
      <c r="AB30" s="6">
        <f t="shared" si="18"/>
        <v>0</v>
      </c>
      <c r="AC30" s="6">
        <f t="shared" si="19"/>
        <v>0</v>
      </c>
      <c r="AD30" s="6">
        <f t="shared" si="20"/>
        <v>0</v>
      </c>
      <c r="AE30" s="6">
        <f t="shared" si="21"/>
        <v>0</v>
      </c>
      <c r="AF30" s="6">
        <f t="shared" si="22"/>
        <v>0</v>
      </c>
      <c r="AG30" s="6">
        <f t="shared" si="23"/>
        <v>0</v>
      </c>
      <c r="AH30" s="6">
        <f t="shared" si="24"/>
        <v>0</v>
      </c>
      <c r="AI30" s="6">
        <f>IF(ISBLANK($B30),0,AK1+$J30*($B$2/60)*SIN($J$2)/AK5)</f>
        <v>0</v>
      </c>
      <c r="AJ30" s="6">
        <f>IF(ISBLANK($B30),0,AK2+$J30*($B$2/60)*COS($J$2))</f>
        <v>0</v>
      </c>
      <c r="AK30" s="6">
        <f t="shared" si="25"/>
        <v>0</v>
      </c>
      <c r="AL30" s="6">
        <f t="shared" si="26"/>
        <v>0</v>
      </c>
      <c r="AM30" s="6">
        <f t="shared" si="27"/>
        <v>0</v>
      </c>
      <c r="AN30" s="6">
        <f t="shared" si="28"/>
        <v>0</v>
      </c>
      <c r="AO30" s="6">
        <f t="shared" si="29"/>
        <v>0</v>
      </c>
      <c r="AP30" s="6">
        <f t="shared" si="30"/>
        <v>0</v>
      </c>
      <c r="AQ30" s="6">
        <f t="shared" si="31"/>
        <v>0</v>
      </c>
      <c r="AR30" s="6">
        <f t="shared" si="32"/>
        <v>0</v>
      </c>
      <c r="AS30" s="6">
        <f t="shared" si="33"/>
        <v>0</v>
      </c>
      <c r="AT30" s="6">
        <f t="shared" si="34"/>
        <v>0</v>
      </c>
      <c r="AU30" s="6">
        <f t="shared" si="35"/>
        <v>0</v>
      </c>
      <c r="AV30" s="6">
        <f t="shared" si="36"/>
        <v>0</v>
      </c>
      <c r="AW30" s="6">
        <f t="shared" si="37"/>
        <v>0</v>
      </c>
      <c r="AX30" s="6">
        <f t="shared" si="38"/>
        <v>0</v>
      </c>
      <c r="AY30" s="6">
        <f t="shared" si="39"/>
        <v>0</v>
      </c>
      <c r="AZ30" s="6">
        <f t="shared" si="40"/>
        <v>0</v>
      </c>
      <c r="BA30" s="6">
        <f t="shared" si="41"/>
        <v>0</v>
      </c>
      <c r="BB30" s="6">
        <f t="shared" si="42"/>
        <v>0</v>
      </c>
      <c r="BC30" s="6">
        <f t="shared" si="43"/>
        <v>0</v>
      </c>
      <c r="BD30" s="6">
        <f>IF(ISBLANK($B30),0,BF1+$J30*($B$2/60)*SIN($J$2)/BF5)</f>
        <v>0</v>
      </c>
      <c r="BE30" s="6">
        <f>IF(ISBLANK($B30),0,BF2+$J30*($B$2/60)*COS($J$2))</f>
        <v>0</v>
      </c>
      <c r="BF30" s="6">
        <f t="shared" si="44"/>
        <v>0</v>
      </c>
      <c r="BG30" s="6">
        <f t="shared" si="45"/>
        <v>0</v>
      </c>
      <c r="BH30" s="6">
        <f t="shared" si="46"/>
        <v>0</v>
      </c>
      <c r="BI30" s="6">
        <f t="shared" si="47"/>
        <v>0</v>
      </c>
      <c r="BJ30" s="6">
        <f t="shared" si="48"/>
        <v>0</v>
      </c>
      <c r="BK30" s="6">
        <f t="shared" si="49"/>
        <v>0</v>
      </c>
      <c r="BL30" s="6">
        <f t="shared" si="50"/>
        <v>0</v>
      </c>
      <c r="BM30" s="6">
        <f t="shared" si="51"/>
        <v>0</v>
      </c>
      <c r="BN30" s="6">
        <f t="shared" si="52"/>
        <v>0</v>
      </c>
      <c r="BO30" s="6">
        <f t="shared" si="53"/>
        <v>0</v>
      </c>
      <c r="BP30" s="6">
        <f t="shared" si="54"/>
        <v>0</v>
      </c>
      <c r="BQ30" s="6">
        <f t="shared" si="55"/>
        <v>0</v>
      </c>
      <c r="BR30" s="6">
        <f t="shared" si="56"/>
        <v>0</v>
      </c>
      <c r="BS30" s="6">
        <f t="shared" si="57"/>
        <v>0</v>
      </c>
      <c r="BT30" s="6">
        <f t="shared" si="58"/>
        <v>0</v>
      </c>
      <c r="BU30" s="6">
        <f t="shared" si="59"/>
        <v>0</v>
      </c>
      <c r="BV30" s="6">
        <f t="shared" si="60"/>
        <v>0</v>
      </c>
      <c r="BW30" s="6">
        <f t="shared" si="61"/>
        <v>0</v>
      </c>
      <c r="BX30" s="6">
        <f t="shared" si="62"/>
        <v>0</v>
      </c>
      <c r="BY30" s="6">
        <f>IF(ISBLANK($B30),0,CA1+$J30*($B$2/60)*SIN($J$2)/CA5)</f>
        <v>0</v>
      </c>
      <c r="BZ30" s="6">
        <f>IF(ISBLANK($B30),0,CA2+$J30*($B$2/60)*COS($J$2))</f>
        <v>0</v>
      </c>
      <c r="CA30" s="6">
        <f t="shared" si="63"/>
        <v>0</v>
      </c>
      <c r="CB30" s="6">
        <f t="shared" si="64"/>
        <v>0</v>
      </c>
      <c r="CC30" s="6">
        <f t="shared" si="65"/>
        <v>0</v>
      </c>
      <c r="CD30" s="6">
        <f t="shared" si="66"/>
        <v>0</v>
      </c>
      <c r="CE30" s="6">
        <f t="shared" si="67"/>
        <v>0</v>
      </c>
      <c r="CF30" s="6">
        <f t="shared" si="68"/>
        <v>0</v>
      </c>
      <c r="CG30" s="6">
        <f t="shared" si="69"/>
        <v>0</v>
      </c>
      <c r="CH30" s="6">
        <f t="shared" si="70"/>
        <v>0</v>
      </c>
      <c r="CI30" s="6">
        <f t="shared" si="71"/>
        <v>0</v>
      </c>
      <c r="CJ30" s="6">
        <f t="shared" si="72"/>
        <v>0</v>
      </c>
      <c r="CK30" s="6">
        <f t="shared" si="73"/>
        <v>0</v>
      </c>
      <c r="CL30" s="6">
        <f t="shared" si="74"/>
        <v>0</v>
      </c>
      <c r="CM30" s="6">
        <f t="shared" si="75"/>
        <v>0</v>
      </c>
      <c r="CN30" s="6">
        <f t="shared" si="76"/>
        <v>0</v>
      </c>
      <c r="CO30" s="6">
        <f t="shared" si="77"/>
        <v>0</v>
      </c>
      <c r="CP30" s="6">
        <f t="shared" si="78"/>
        <v>0</v>
      </c>
      <c r="CQ30" s="6">
        <f t="shared" si="79"/>
        <v>0</v>
      </c>
      <c r="CR30" s="6">
        <f t="shared" si="80"/>
        <v>0</v>
      </c>
      <c r="CS30" s="6">
        <f t="shared" si="81"/>
        <v>0</v>
      </c>
    </row>
    <row r="31" spans="1:97" ht="12.75">
      <c r="A31" s="13"/>
      <c r="B31" s="12"/>
      <c r="C31" s="14"/>
      <c r="D31" s="15">
        <f t="shared" si="1"/>
        <v>0</v>
      </c>
      <c r="E31" s="14"/>
      <c r="F31" s="15">
        <f t="shared" si="1"/>
        <v>0</v>
      </c>
      <c r="G31" s="14"/>
      <c r="H31" s="15">
        <f t="shared" si="0"/>
        <v>0</v>
      </c>
      <c r="I31" s="1" t="s">
        <v>21</v>
      </c>
      <c r="J31" s="6">
        <f t="shared" si="2"/>
        <v>0</v>
      </c>
      <c r="K31" s="6">
        <f t="shared" si="3"/>
        <v>0</v>
      </c>
      <c r="L31" s="6">
        <f t="shared" si="4"/>
        <v>0</v>
      </c>
      <c r="M31" s="6">
        <f t="shared" si="5"/>
        <v>0</v>
      </c>
      <c r="N31" s="6">
        <f>IF(ISBLANK($B31),0,P1+$J31*($B$2/60)*SIN($J$2)/P5)</f>
        <v>0</v>
      </c>
      <c r="O31" s="6">
        <f>IF(ISBLANK($B31),0,P2+$J31*($B$2/60)*COS($J$2))</f>
        <v>0</v>
      </c>
      <c r="P31" s="6">
        <f t="shared" si="6"/>
        <v>0</v>
      </c>
      <c r="Q31" s="6">
        <f t="shared" si="7"/>
        <v>0</v>
      </c>
      <c r="R31" s="6">
        <f t="shared" si="8"/>
        <v>0</v>
      </c>
      <c r="S31" s="6">
        <f t="shared" si="9"/>
        <v>0</v>
      </c>
      <c r="T31" s="6">
        <f t="shared" si="10"/>
        <v>0</v>
      </c>
      <c r="U31" s="6">
        <f t="shared" si="11"/>
        <v>0</v>
      </c>
      <c r="V31" s="6">
        <f t="shared" si="12"/>
        <v>0</v>
      </c>
      <c r="W31" s="6">
        <f t="shared" si="13"/>
        <v>0</v>
      </c>
      <c r="X31" s="6">
        <f t="shared" si="14"/>
        <v>0</v>
      </c>
      <c r="Y31" s="6">
        <f t="shared" si="15"/>
        <v>0</v>
      </c>
      <c r="Z31" s="6">
        <f t="shared" si="16"/>
        <v>0</v>
      </c>
      <c r="AA31" s="6">
        <f t="shared" si="17"/>
        <v>0</v>
      </c>
      <c r="AB31" s="6">
        <f t="shared" si="18"/>
        <v>0</v>
      </c>
      <c r="AC31" s="6">
        <f t="shared" si="19"/>
        <v>0</v>
      </c>
      <c r="AD31" s="6">
        <f t="shared" si="20"/>
        <v>0</v>
      </c>
      <c r="AE31" s="6">
        <f t="shared" si="21"/>
        <v>0</v>
      </c>
      <c r="AF31" s="6">
        <f t="shared" si="22"/>
        <v>0</v>
      </c>
      <c r="AG31" s="6">
        <f t="shared" si="23"/>
        <v>0</v>
      </c>
      <c r="AH31" s="6">
        <f t="shared" si="24"/>
        <v>0</v>
      </c>
      <c r="AI31" s="6">
        <f>IF(ISBLANK($B31),0,AK1+$J31*($B$2/60)*SIN($J$2)/AK5)</f>
        <v>0</v>
      </c>
      <c r="AJ31" s="6">
        <f>IF(ISBLANK($B31),0,AK2+$J31*($B$2/60)*COS($J$2))</f>
        <v>0</v>
      </c>
      <c r="AK31" s="6">
        <f t="shared" si="25"/>
        <v>0</v>
      </c>
      <c r="AL31" s="6">
        <f t="shared" si="26"/>
        <v>0</v>
      </c>
      <c r="AM31" s="6">
        <f t="shared" si="27"/>
        <v>0</v>
      </c>
      <c r="AN31" s="6">
        <f t="shared" si="28"/>
        <v>0</v>
      </c>
      <c r="AO31" s="6">
        <f t="shared" si="29"/>
        <v>0</v>
      </c>
      <c r="AP31" s="6">
        <f t="shared" si="30"/>
        <v>0</v>
      </c>
      <c r="AQ31" s="6">
        <f t="shared" si="31"/>
        <v>0</v>
      </c>
      <c r="AR31" s="6">
        <f t="shared" si="32"/>
        <v>0</v>
      </c>
      <c r="AS31" s="6">
        <f t="shared" si="33"/>
        <v>0</v>
      </c>
      <c r="AT31" s="6">
        <f t="shared" si="34"/>
        <v>0</v>
      </c>
      <c r="AU31" s="6">
        <f t="shared" si="35"/>
        <v>0</v>
      </c>
      <c r="AV31" s="6">
        <f t="shared" si="36"/>
        <v>0</v>
      </c>
      <c r="AW31" s="6">
        <f t="shared" si="37"/>
        <v>0</v>
      </c>
      <c r="AX31" s="6">
        <f t="shared" si="38"/>
        <v>0</v>
      </c>
      <c r="AY31" s="6">
        <f t="shared" si="39"/>
        <v>0</v>
      </c>
      <c r="AZ31" s="6">
        <f t="shared" si="40"/>
        <v>0</v>
      </c>
      <c r="BA31" s="6">
        <f t="shared" si="41"/>
        <v>0</v>
      </c>
      <c r="BB31" s="6">
        <f t="shared" si="42"/>
        <v>0</v>
      </c>
      <c r="BC31" s="6">
        <f t="shared" si="43"/>
        <v>0</v>
      </c>
      <c r="BD31" s="6">
        <f>IF(ISBLANK($B31),0,BF1+$J31*($B$2/60)*SIN($J$2)/BF5)</f>
        <v>0</v>
      </c>
      <c r="BE31" s="6">
        <f>IF(ISBLANK($B31),0,BF2+$J31*($B$2/60)*COS($J$2))</f>
        <v>0</v>
      </c>
      <c r="BF31" s="6">
        <f t="shared" si="44"/>
        <v>0</v>
      </c>
      <c r="BG31" s="6">
        <f t="shared" si="45"/>
        <v>0</v>
      </c>
      <c r="BH31" s="6">
        <f t="shared" si="46"/>
        <v>0</v>
      </c>
      <c r="BI31" s="6">
        <f t="shared" si="47"/>
        <v>0</v>
      </c>
      <c r="BJ31" s="6">
        <f t="shared" si="48"/>
        <v>0</v>
      </c>
      <c r="BK31" s="6">
        <f t="shared" si="49"/>
        <v>0</v>
      </c>
      <c r="BL31" s="6">
        <f t="shared" si="50"/>
        <v>0</v>
      </c>
      <c r="BM31" s="6">
        <f t="shared" si="51"/>
        <v>0</v>
      </c>
      <c r="BN31" s="6">
        <f t="shared" si="52"/>
        <v>0</v>
      </c>
      <c r="BO31" s="6">
        <f t="shared" si="53"/>
        <v>0</v>
      </c>
      <c r="BP31" s="6">
        <f t="shared" si="54"/>
        <v>0</v>
      </c>
      <c r="BQ31" s="6">
        <f t="shared" si="55"/>
        <v>0</v>
      </c>
      <c r="BR31" s="6">
        <f t="shared" si="56"/>
        <v>0</v>
      </c>
      <c r="BS31" s="6">
        <f t="shared" si="57"/>
        <v>0</v>
      </c>
      <c r="BT31" s="6">
        <f t="shared" si="58"/>
        <v>0</v>
      </c>
      <c r="BU31" s="6">
        <f t="shared" si="59"/>
        <v>0</v>
      </c>
      <c r="BV31" s="6">
        <f t="shared" si="60"/>
        <v>0</v>
      </c>
      <c r="BW31" s="6">
        <f t="shared" si="61"/>
        <v>0</v>
      </c>
      <c r="BX31" s="6">
        <f t="shared" si="62"/>
        <v>0</v>
      </c>
      <c r="BY31" s="6">
        <f>IF(ISBLANK($B31),0,CA1+$J31*($B$2/60)*SIN($J$2)/CA5)</f>
        <v>0</v>
      </c>
      <c r="BZ31" s="6">
        <f>IF(ISBLANK($B31),0,CA2+$J31*($B$2/60)*COS($J$2))</f>
        <v>0</v>
      </c>
      <c r="CA31" s="6">
        <f t="shared" si="63"/>
        <v>0</v>
      </c>
      <c r="CB31" s="6">
        <f t="shared" si="64"/>
        <v>0</v>
      </c>
      <c r="CC31" s="6">
        <f t="shared" si="65"/>
        <v>0</v>
      </c>
      <c r="CD31" s="6">
        <f t="shared" si="66"/>
        <v>0</v>
      </c>
      <c r="CE31" s="6">
        <f t="shared" si="67"/>
        <v>0</v>
      </c>
      <c r="CF31" s="6">
        <f t="shared" si="68"/>
        <v>0</v>
      </c>
      <c r="CG31" s="6">
        <f t="shared" si="69"/>
        <v>0</v>
      </c>
      <c r="CH31" s="6">
        <f t="shared" si="70"/>
        <v>0</v>
      </c>
      <c r="CI31" s="6">
        <f t="shared" si="71"/>
        <v>0</v>
      </c>
      <c r="CJ31" s="6">
        <f t="shared" si="72"/>
        <v>0</v>
      </c>
      <c r="CK31" s="6">
        <f t="shared" si="73"/>
        <v>0</v>
      </c>
      <c r="CL31" s="6">
        <f t="shared" si="74"/>
        <v>0</v>
      </c>
      <c r="CM31" s="6">
        <f t="shared" si="75"/>
        <v>0</v>
      </c>
      <c r="CN31" s="6">
        <f t="shared" si="76"/>
        <v>0</v>
      </c>
      <c r="CO31" s="6">
        <f t="shared" si="77"/>
        <v>0</v>
      </c>
      <c r="CP31" s="6">
        <f t="shared" si="78"/>
        <v>0</v>
      </c>
      <c r="CQ31" s="6">
        <f t="shared" si="79"/>
        <v>0</v>
      </c>
      <c r="CR31" s="6">
        <f t="shared" si="80"/>
        <v>0</v>
      </c>
      <c r="CS31" s="6">
        <f t="shared" si="81"/>
        <v>0</v>
      </c>
    </row>
    <row r="32" spans="1:97" ht="12.75">
      <c r="A32" s="13"/>
      <c r="B32" s="12"/>
      <c r="C32" s="14"/>
      <c r="D32" s="15">
        <f t="shared" si="1"/>
        <v>0</v>
      </c>
      <c r="E32" s="14"/>
      <c r="F32" s="15">
        <f t="shared" si="1"/>
        <v>0</v>
      </c>
      <c r="G32" s="14"/>
      <c r="H32" s="15">
        <f t="shared" si="0"/>
        <v>0</v>
      </c>
      <c r="I32" s="1" t="s">
        <v>21</v>
      </c>
      <c r="J32" s="6">
        <f t="shared" si="2"/>
        <v>0</v>
      </c>
      <c r="K32" s="6">
        <f t="shared" si="3"/>
        <v>0</v>
      </c>
      <c r="L32" s="6">
        <f t="shared" si="4"/>
        <v>0</v>
      </c>
      <c r="M32" s="6">
        <f t="shared" si="5"/>
        <v>0</v>
      </c>
      <c r="N32" s="6">
        <f>IF(ISBLANK($B32),0,P1+$J32*($B$2/60)*SIN($J$2)/P5)</f>
        <v>0</v>
      </c>
      <c r="O32" s="6">
        <f>IF(ISBLANK($B32),0,P2+$J32*($B$2/60)*COS($J$2))</f>
        <v>0</v>
      </c>
      <c r="P32" s="6">
        <f t="shared" si="6"/>
        <v>0</v>
      </c>
      <c r="Q32" s="6">
        <f t="shared" si="7"/>
        <v>0</v>
      </c>
      <c r="R32" s="6">
        <f t="shared" si="8"/>
        <v>0</v>
      </c>
      <c r="S32" s="6">
        <f t="shared" si="9"/>
        <v>0</v>
      </c>
      <c r="T32" s="6">
        <f t="shared" si="10"/>
        <v>0</v>
      </c>
      <c r="U32" s="6">
        <f t="shared" si="11"/>
        <v>0</v>
      </c>
      <c r="V32" s="6">
        <f t="shared" si="12"/>
        <v>0</v>
      </c>
      <c r="W32" s="6">
        <f t="shared" si="13"/>
        <v>0</v>
      </c>
      <c r="X32" s="6">
        <f t="shared" si="14"/>
        <v>0</v>
      </c>
      <c r="Y32" s="6">
        <f t="shared" si="15"/>
        <v>0</v>
      </c>
      <c r="Z32" s="6">
        <f t="shared" si="16"/>
        <v>0</v>
      </c>
      <c r="AA32" s="6">
        <f t="shared" si="17"/>
        <v>0</v>
      </c>
      <c r="AB32" s="6">
        <f t="shared" si="18"/>
        <v>0</v>
      </c>
      <c r="AC32" s="6">
        <f t="shared" si="19"/>
        <v>0</v>
      </c>
      <c r="AD32" s="6">
        <f t="shared" si="20"/>
        <v>0</v>
      </c>
      <c r="AE32" s="6">
        <f t="shared" si="21"/>
        <v>0</v>
      </c>
      <c r="AF32" s="6">
        <f t="shared" si="22"/>
        <v>0</v>
      </c>
      <c r="AG32" s="6">
        <f t="shared" si="23"/>
        <v>0</v>
      </c>
      <c r="AH32" s="6">
        <f t="shared" si="24"/>
        <v>0</v>
      </c>
      <c r="AI32" s="6">
        <f>IF(ISBLANK($B32),0,AK1+$J32*($B$2/60)*SIN($J$2)/AK5)</f>
        <v>0</v>
      </c>
      <c r="AJ32" s="6">
        <f>IF(ISBLANK($B32),0,AK2+$J32*($B$2/60)*COS($J$2))</f>
        <v>0</v>
      </c>
      <c r="AK32" s="6">
        <f t="shared" si="25"/>
        <v>0</v>
      </c>
      <c r="AL32" s="6">
        <f t="shared" si="26"/>
        <v>0</v>
      </c>
      <c r="AM32" s="6">
        <f t="shared" si="27"/>
        <v>0</v>
      </c>
      <c r="AN32" s="6">
        <f t="shared" si="28"/>
        <v>0</v>
      </c>
      <c r="AO32" s="6">
        <f t="shared" si="29"/>
        <v>0</v>
      </c>
      <c r="AP32" s="6">
        <f t="shared" si="30"/>
        <v>0</v>
      </c>
      <c r="AQ32" s="6">
        <f t="shared" si="31"/>
        <v>0</v>
      </c>
      <c r="AR32" s="6">
        <f t="shared" si="32"/>
        <v>0</v>
      </c>
      <c r="AS32" s="6">
        <f t="shared" si="33"/>
        <v>0</v>
      </c>
      <c r="AT32" s="6">
        <f t="shared" si="34"/>
        <v>0</v>
      </c>
      <c r="AU32" s="6">
        <f t="shared" si="35"/>
        <v>0</v>
      </c>
      <c r="AV32" s="6">
        <f t="shared" si="36"/>
        <v>0</v>
      </c>
      <c r="AW32" s="6">
        <f t="shared" si="37"/>
        <v>0</v>
      </c>
      <c r="AX32" s="6">
        <f t="shared" si="38"/>
        <v>0</v>
      </c>
      <c r="AY32" s="6">
        <f t="shared" si="39"/>
        <v>0</v>
      </c>
      <c r="AZ32" s="6">
        <f t="shared" si="40"/>
        <v>0</v>
      </c>
      <c r="BA32" s="6">
        <f t="shared" si="41"/>
        <v>0</v>
      </c>
      <c r="BB32" s="6">
        <f t="shared" si="42"/>
        <v>0</v>
      </c>
      <c r="BC32" s="6">
        <f t="shared" si="43"/>
        <v>0</v>
      </c>
      <c r="BD32" s="6">
        <f>IF(ISBLANK($B32),0,BF1+$J32*($B$2/60)*SIN($J$2)/BF5)</f>
        <v>0</v>
      </c>
      <c r="BE32" s="6">
        <f>IF(ISBLANK($B32),0,BF2+$J32*($B$2/60)*COS($J$2))</f>
        <v>0</v>
      </c>
      <c r="BF32" s="6">
        <f t="shared" si="44"/>
        <v>0</v>
      </c>
      <c r="BG32" s="6">
        <f t="shared" si="45"/>
        <v>0</v>
      </c>
      <c r="BH32" s="6">
        <f t="shared" si="46"/>
        <v>0</v>
      </c>
      <c r="BI32" s="6">
        <f t="shared" si="47"/>
        <v>0</v>
      </c>
      <c r="BJ32" s="6">
        <f t="shared" si="48"/>
        <v>0</v>
      </c>
      <c r="BK32" s="6">
        <f t="shared" si="49"/>
        <v>0</v>
      </c>
      <c r="BL32" s="6">
        <f t="shared" si="50"/>
        <v>0</v>
      </c>
      <c r="BM32" s="6">
        <f t="shared" si="51"/>
        <v>0</v>
      </c>
      <c r="BN32" s="6">
        <f t="shared" si="52"/>
        <v>0</v>
      </c>
      <c r="BO32" s="6">
        <f t="shared" si="53"/>
        <v>0</v>
      </c>
      <c r="BP32" s="6">
        <f t="shared" si="54"/>
        <v>0</v>
      </c>
      <c r="BQ32" s="6">
        <f t="shared" si="55"/>
        <v>0</v>
      </c>
      <c r="BR32" s="6">
        <f t="shared" si="56"/>
        <v>0</v>
      </c>
      <c r="BS32" s="6">
        <f t="shared" si="57"/>
        <v>0</v>
      </c>
      <c r="BT32" s="6">
        <f t="shared" si="58"/>
        <v>0</v>
      </c>
      <c r="BU32" s="6">
        <f t="shared" si="59"/>
        <v>0</v>
      </c>
      <c r="BV32" s="6">
        <f t="shared" si="60"/>
        <v>0</v>
      </c>
      <c r="BW32" s="6">
        <f t="shared" si="61"/>
        <v>0</v>
      </c>
      <c r="BX32" s="6">
        <f t="shared" si="62"/>
        <v>0</v>
      </c>
      <c r="BY32" s="6">
        <f>IF(ISBLANK($B32),0,CA1+$J32*($B$2/60)*SIN($J$2)/CA5)</f>
        <v>0</v>
      </c>
      <c r="BZ32" s="6">
        <f>IF(ISBLANK($B32),0,CA2+$J32*($B$2/60)*COS($J$2))</f>
        <v>0</v>
      </c>
      <c r="CA32" s="6">
        <f t="shared" si="63"/>
        <v>0</v>
      </c>
      <c r="CB32" s="6">
        <f t="shared" si="64"/>
        <v>0</v>
      </c>
      <c r="CC32" s="6">
        <f t="shared" si="65"/>
        <v>0</v>
      </c>
      <c r="CD32" s="6">
        <f t="shared" si="66"/>
        <v>0</v>
      </c>
      <c r="CE32" s="6">
        <f t="shared" si="67"/>
        <v>0</v>
      </c>
      <c r="CF32" s="6">
        <f t="shared" si="68"/>
        <v>0</v>
      </c>
      <c r="CG32" s="6">
        <f t="shared" si="69"/>
        <v>0</v>
      </c>
      <c r="CH32" s="6">
        <f t="shared" si="70"/>
        <v>0</v>
      </c>
      <c r="CI32" s="6">
        <f t="shared" si="71"/>
        <v>0</v>
      </c>
      <c r="CJ32" s="6">
        <f t="shared" si="72"/>
        <v>0</v>
      </c>
      <c r="CK32" s="6">
        <f t="shared" si="73"/>
        <v>0</v>
      </c>
      <c r="CL32" s="6">
        <f t="shared" si="74"/>
        <v>0</v>
      </c>
      <c r="CM32" s="6">
        <f t="shared" si="75"/>
        <v>0</v>
      </c>
      <c r="CN32" s="6">
        <f t="shared" si="76"/>
        <v>0</v>
      </c>
      <c r="CO32" s="6">
        <f t="shared" si="77"/>
        <v>0</v>
      </c>
      <c r="CP32" s="6">
        <f t="shared" si="78"/>
        <v>0</v>
      </c>
      <c r="CQ32" s="6">
        <f t="shared" si="79"/>
        <v>0</v>
      </c>
      <c r="CR32" s="6">
        <f t="shared" si="80"/>
        <v>0</v>
      </c>
      <c r="CS32" s="6">
        <f t="shared" si="81"/>
        <v>0</v>
      </c>
    </row>
    <row r="33" spans="1:97" ht="12.75">
      <c r="A33" s="13"/>
      <c r="B33" s="12"/>
      <c r="C33" s="14"/>
      <c r="D33" s="15">
        <f t="shared" si="1"/>
        <v>0</v>
      </c>
      <c r="E33" s="14"/>
      <c r="F33" s="15">
        <f t="shared" si="1"/>
        <v>0</v>
      </c>
      <c r="G33" s="14"/>
      <c r="H33" s="15">
        <f t="shared" si="0"/>
        <v>0</v>
      </c>
      <c r="I33" s="1" t="s">
        <v>21</v>
      </c>
      <c r="J33" s="6">
        <f t="shared" si="2"/>
        <v>0</v>
      </c>
      <c r="K33" s="6">
        <f t="shared" si="3"/>
        <v>0</v>
      </c>
      <c r="L33" s="6">
        <f t="shared" si="4"/>
        <v>0</v>
      </c>
      <c r="M33" s="6">
        <f t="shared" si="5"/>
        <v>0</v>
      </c>
      <c r="N33" s="6">
        <f>IF(ISBLANK($B33),0,P1+$J33*($B$2/60)*SIN($J$2)/P5)</f>
        <v>0</v>
      </c>
      <c r="O33" s="6">
        <f>IF(ISBLANK($B33),0,P2+$J33*($B$2/60)*COS($J$2))</f>
        <v>0</v>
      </c>
      <c r="P33" s="6">
        <f t="shared" si="6"/>
        <v>0</v>
      </c>
      <c r="Q33" s="6">
        <f t="shared" si="7"/>
        <v>0</v>
      </c>
      <c r="R33" s="6">
        <f t="shared" si="8"/>
        <v>0</v>
      </c>
      <c r="S33" s="6">
        <f t="shared" si="9"/>
        <v>0</v>
      </c>
      <c r="T33" s="6">
        <f t="shared" si="10"/>
        <v>0</v>
      </c>
      <c r="U33" s="6">
        <f t="shared" si="11"/>
        <v>0</v>
      </c>
      <c r="V33" s="6">
        <f t="shared" si="12"/>
        <v>0</v>
      </c>
      <c r="W33" s="6">
        <f t="shared" si="13"/>
        <v>0</v>
      </c>
      <c r="X33" s="6">
        <f t="shared" si="14"/>
        <v>0</v>
      </c>
      <c r="Y33" s="6">
        <f t="shared" si="15"/>
        <v>0</v>
      </c>
      <c r="Z33" s="6">
        <f t="shared" si="16"/>
        <v>0</v>
      </c>
      <c r="AA33" s="6">
        <f t="shared" si="17"/>
        <v>0</v>
      </c>
      <c r="AB33" s="6">
        <f t="shared" si="18"/>
        <v>0</v>
      </c>
      <c r="AC33" s="6">
        <f t="shared" si="19"/>
        <v>0</v>
      </c>
      <c r="AD33" s="6">
        <f t="shared" si="20"/>
        <v>0</v>
      </c>
      <c r="AE33" s="6">
        <f t="shared" si="21"/>
        <v>0</v>
      </c>
      <c r="AF33" s="6">
        <f t="shared" si="22"/>
        <v>0</v>
      </c>
      <c r="AG33" s="6">
        <f t="shared" si="23"/>
        <v>0</v>
      </c>
      <c r="AH33" s="6">
        <f t="shared" si="24"/>
        <v>0</v>
      </c>
      <c r="AI33" s="6">
        <f>IF(ISBLANK($B33),0,AK1+$J33*($B$2/60)*SIN($J$2)/AK5)</f>
        <v>0</v>
      </c>
      <c r="AJ33" s="6">
        <f>IF(ISBLANK($B33),0,AK2+$J33*($B$2/60)*COS($J$2))</f>
        <v>0</v>
      </c>
      <c r="AK33" s="6">
        <f t="shared" si="25"/>
        <v>0</v>
      </c>
      <c r="AL33" s="6">
        <f t="shared" si="26"/>
        <v>0</v>
      </c>
      <c r="AM33" s="6">
        <f t="shared" si="27"/>
        <v>0</v>
      </c>
      <c r="AN33" s="6">
        <f t="shared" si="28"/>
        <v>0</v>
      </c>
      <c r="AO33" s="6">
        <f t="shared" si="29"/>
        <v>0</v>
      </c>
      <c r="AP33" s="6">
        <f t="shared" si="30"/>
        <v>0</v>
      </c>
      <c r="AQ33" s="6">
        <f t="shared" si="31"/>
        <v>0</v>
      </c>
      <c r="AR33" s="6">
        <f t="shared" si="32"/>
        <v>0</v>
      </c>
      <c r="AS33" s="6">
        <f t="shared" si="33"/>
        <v>0</v>
      </c>
      <c r="AT33" s="6">
        <f t="shared" si="34"/>
        <v>0</v>
      </c>
      <c r="AU33" s="6">
        <f t="shared" si="35"/>
        <v>0</v>
      </c>
      <c r="AV33" s="6">
        <f t="shared" si="36"/>
        <v>0</v>
      </c>
      <c r="AW33" s="6">
        <f t="shared" si="37"/>
        <v>0</v>
      </c>
      <c r="AX33" s="6">
        <f t="shared" si="38"/>
        <v>0</v>
      </c>
      <c r="AY33" s="6">
        <f t="shared" si="39"/>
        <v>0</v>
      </c>
      <c r="AZ33" s="6">
        <f t="shared" si="40"/>
        <v>0</v>
      </c>
      <c r="BA33" s="6">
        <f t="shared" si="41"/>
        <v>0</v>
      </c>
      <c r="BB33" s="6">
        <f t="shared" si="42"/>
        <v>0</v>
      </c>
      <c r="BC33" s="6">
        <f t="shared" si="43"/>
        <v>0</v>
      </c>
      <c r="BD33" s="6">
        <f>IF(ISBLANK($B33),0,BF1+$J33*($B$2/60)*SIN($J$2)/BF5)</f>
        <v>0</v>
      </c>
      <c r="BE33" s="6">
        <f>IF(ISBLANK($B33),0,BF2+$J33*($B$2/60)*COS($J$2))</f>
        <v>0</v>
      </c>
      <c r="BF33" s="6">
        <f t="shared" si="44"/>
        <v>0</v>
      </c>
      <c r="BG33" s="6">
        <f t="shared" si="45"/>
        <v>0</v>
      </c>
      <c r="BH33" s="6">
        <f t="shared" si="46"/>
        <v>0</v>
      </c>
      <c r="BI33" s="6">
        <f t="shared" si="47"/>
        <v>0</v>
      </c>
      <c r="BJ33" s="6">
        <f t="shared" si="48"/>
        <v>0</v>
      </c>
      <c r="BK33" s="6">
        <f t="shared" si="49"/>
        <v>0</v>
      </c>
      <c r="BL33" s="6">
        <f t="shared" si="50"/>
        <v>0</v>
      </c>
      <c r="BM33" s="6">
        <f t="shared" si="51"/>
        <v>0</v>
      </c>
      <c r="BN33" s="6">
        <f t="shared" si="52"/>
        <v>0</v>
      </c>
      <c r="BO33" s="6">
        <f t="shared" si="53"/>
        <v>0</v>
      </c>
      <c r="BP33" s="6">
        <f t="shared" si="54"/>
        <v>0</v>
      </c>
      <c r="BQ33" s="6">
        <f t="shared" si="55"/>
        <v>0</v>
      </c>
      <c r="BR33" s="6">
        <f t="shared" si="56"/>
        <v>0</v>
      </c>
      <c r="BS33" s="6">
        <f t="shared" si="57"/>
        <v>0</v>
      </c>
      <c r="BT33" s="6">
        <f t="shared" si="58"/>
        <v>0</v>
      </c>
      <c r="BU33" s="6">
        <f t="shared" si="59"/>
        <v>0</v>
      </c>
      <c r="BV33" s="6">
        <f t="shared" si="60"/>
        <v>0</v>
      </c>
      <c r="BW33" s="6">
        <f t="shared" si="61"/>
        <v>0</v>
      </c>
      <c r="BX33" s="6">
        <f t="shared" si="62"/>
        <v>0</v>
      </c>
      <c r="BY33" s="6">
        <f>IF(ISBLANK($B33),0,CA1+$J33*($B$2/60)*SIN($J$2)/CA5)</f>
        <v>0</v>
      </c>
      <c r="BZ33" s="6">
        <f>IF(ISBLANK($B33),0,CA2+$J33*($B$2/60)*COS($J$2))</f>
        <v>0</v>
      </c>
      <c r="CA33" s="6">
        <f t="shared" si="63"/>
        <v>0</v>
      </c>
      <c r="CB33" s="6">
        <f t="shared" si="64"/>
        <v>0</v>
      </c>
      <c r="CC33" s="6">
        <f t="shared" si="65"/>
        <v>0</v>
      </c>
      <c r="CD33" s="6">
        <f t="shared" si="66"/>
        <v>0</v>
      </c>
      <c r="CE33" s="6">
        <f t="shared" si="67"/>
        <v>0</v>
      </c>
      <c r="CF33" s="6">
        <f t="shared" si="68"/>
        <v>0</v>
      </c>
      <c r="CG33" s="6">
        <f t="shared" si="69"/>
        <v>0</v>
      </c>
      <c r="CH33" s="6">
        <f t="shared" si="70"/>
        <v>0</v>
      </c>
      <c r="CI33" s="6">
        <f t="shared" si="71"/>
        <v>0</v>
      </c>
      <c r="CJ33" s="6">
        <f t="shared" si="72"/>
        <v>0</v>
      </c>
      <c r="CK33" s="6">
        <f t="shared" si="73"/>
        <v>0</v>
      </c>
      <c r="CL33" s="6">
        <f t="shared" si="74"/>
        <v>0</v>
      </c>
      <c r="CM33" s="6">
        <f t="shared" si="75"/>
        <v>0</v>
      </c>
      <c r="CN33" s="6">
        <f t="shared" si="76"/>
        <v>0</v>
      </c>
      <c r="CO33" s="6">
        <f t="shared" si="77"/>
        <v>0</v>
      </c>
      <c r="CP33" s="6">
        <f t="shared" si="78"/>
        <v>0</v>
      </c>
      <c r="CQ33" s="6">
        <f t="shared" si="79"/>
        <v>0</v>
      </c>
      <c r="CR33" s="6">
        <f t="shared" si="80"/>
        <v>0</v>
      </c>
      <c r="CS33" s="6">
        <f t="shared" si="81"/>
        <v>0</v>
      </c>
    </row>
    <row r="34" spans="1:97" ht="12.75">
      <c r="A34" s="13"/>
      <c r="B34" s="12"/>
      <c r="C34" s="14"/>
      <c r="D34" s="15">
        <f t="shared" si="1"/>
        <v>0</v>
      </c>
      <c r="E34" s="14"/>
      <c r="F34" s="15">
        <f t="shared" si="1"/>
        <v>0</v>
      </c>
      <c r="G34" s="14"/>
      <c r="H34" s="15">
        <f t="shared" si="0"/>
        <v>0</v>
      </c>
      <c r="I34" s="1" t="s">
        <v>21</v>
      </c>
      <c r="J34" s="6">
        <f t="shared" si="2"/>
        <v>0</v>
      </c>
      <c r="K34" s="6">
        <f t="shared" si="3"/>
        <v>0</v>
      </c>
      <c r="L34" s="6">
        <f t="shared" si="4"/>
        <v>0</v>
      </c>
      <c r="M34" s="6">
        <f t="shared" si="5"/>
        <v>0</v>
      </c>
      <c r="N34" s="6">
        <f>IF(ISBLANK($B34),0,P1+$J34*($B$2/60)*SIN($J$2)/P5)</f>
        <v>0</v>
      </c>
      <c r="O34" s="6">
        <f>IF(ISBLANK($B34),0,P2+$J34*($B$2/60)*COS($J$2))</f>
        <v>0</v>
      </c>
      <c r="P34" s="6">
        <f t="shared" si="6"/>
        <v>0</v>
      </c>
      <c r="Q34" s="6">
        <f t="shared" si="7"/>
        <v>0</v>
      </c>
      <c r="R34" s="6">
        <f t="shared" si="8"/>
        <v>0</v>
      </c>
      <c r="S34" s="6">
        <f t="shared" si="9"/>
        <v>0</v>
      </c>
      <c r="T34" s="6">
        <f t="shared" si="10"/>
        <v>0</v>
      </c>
      <c r="U34" s="6">
        <f t="shared" si="11"/>
        <v>0</v>
      </c>
      <c r="V34" s="6">
        <f t="shared" si="12"/>
        <v>0</v>
      </c>
      <c r="W34" s="6">
        <f t="shared" si="13"/>
        <v>0</v>
      </c>
      <c r="X34" s="6">
        <f t="shared" si="14"/>
        <v>0</v>
      </c>
      <c r="Y34" s="6">
        <f t="shared" si="15"/>
        <v>0</v>
      </c>
      <c r="Z34" s="6">
        <f t="shared" si="16"/>
        <v>0</v>
      </c>
      <c r="AA34" s="6">
        <f t="shared" si="17"/>
        <v>0</v>
      </c>
      <c r="AB34" s="6">
        <f t="shared" si="18"/>
        <v>0</v>
      </c>
      <c r="AC34" s="6">
        <f t="shared" si="19"/>
        <v>0</v>
      </c>
      <c r="AD34" s="6">
        <f t="shared" si="20"/>
        <v>0</v>
      </c>
      <c r="AE34" s="6">
        <f t="shared" si="21"/>
        <v>0</v>
      </c>
      <c r="AF34" s="6">
        <f t="shared" si="22"/>
        <v>0</v>
      </c>
      <c r="AG34" s="6">
        <f t="shared" si="23"/>
        <v>0</v>
      </c>
      <c r="AH34" s="6">
        <f t="shared" si="24"/>
        <v>0</v>
      </c>
      <c r="AI34" s="6">
        <f>IF(ISBLANK($B34),0,AK1+$J34*($B$2/60)*SIN($J$2)/AK5)</f>
        <v>0</v>
      </c>
      <c r="AJ34" s="6">
        <f>IF(ISBLANK($B34),0,AK2+$J34*($B$2/60)*COS($J$2))</f>
        <v>0</v>
      </c>
      <c r="AK34" s="6">
        <f t="shared" si="25"/>
        <v>0</v>
      </c>
      <c r="AL34" s="6">
        <f t="shared" si="26"/>
        <v>0</v>
      </c>
      <c r="AM34" s="6">
        <f t="shared" si="27"/>
        <v>0</v>
      </c>
      <c r="AN34" s="6">
        <f t="shared" si="28"/>
        <v>0</v>
      </c>
      <c r="AO34" s="6">
        <f t="shared" si="29"/>
        <v>0</v>
      </c>
      <c r="AP34" s="6">
        <f t="shared" si="30"/>
        <v>0</v>
      </c>
      <c r="AQ34" s="6">
        <f t="shared" si="31"/>
        <v>0</v>
      </c>
      <c r="AR34" s="6">
        <f t="shared" si="32"/>
        <v>0</v>
      </c>
      <c r="AS34" s="6">
        <f t="shared" si="33"/>
        <v>0</v>
      </c>
      <c r="AT34" s="6">
        <f t="shared" si="34"/>
        <v>0</v>
      </c>
      <c r="AU34" s="6">
        <f t="shared" si="35"/>
        <v>0</v>
      </c>
      <c r="AV34" s="6">
        <f t="shared" si="36"/>
        <v>0</v>
      </c>
      <c r="AW34" s="6">
        <f t="shared" si="37"/>
        <v>0</v>
      </c>
      <c r="AX34" s="6">
        <f t="shared" si="38"/>
        <v>0</v>
      </c>
      <c r="AY34" s="6">
        <f t="shared" si="39"/>
        <v>0</v>
      </c>
      <c r="AZ34" s="6">
        <f t="shared" si="40"/>
        <v>0</v>
      </c>
      <c r="BA34" s="6">
        <f t="shared" si="41"/>
        <v>0</v>
      </c>
      <c r="BB34" s="6">
        <f t="shared" si="42"/>
        <v>0</v>
      </c>
      <c r="BC34" s="6">
        <f t="shared" si="43"/>
        <v>0</v>
      </c>
      <c r="BD34" s="6">
        <f>IF(ISBLANK($B34),0,BF1+$J34*($B$2/60)*SIN($J$2)/BF5)</f>
        <v>0</v>
      </c>
      <c r="BE34" s="6">
        <f>IF(ISBLANK($B34),0,BF2+$J34*($B$2/60)*COS($J$2))</f>
        <v>0</v>
      </c>
      <c r="BF34" s="6">
        <f t="shared" si="44"/>
        <v>0</v>
      </c>
      <c r="BG34" s="6">
        <f t="shared" si="45"/>
        <v>0</v>
      </c>
      <c r="BH34" s="6">
        <f t="shared" si="46"/>
        <v>0</v>
      </c>
      <c r="BI34" s="6">
        <f t="shared" si="47"/>
        <v>0</v>
      </c>
      <c r="BJ34" s="6">
        <f t="shared" si="48"/>
        <v>0</v>
      </c>
      <c r="BK34" s="6">
        <f t="shared" si="49"/>
        <v>0</v>
      </c>
      <c r="BL34" s="6">
        <f t="shared" si="50"/>
        <v>0</v>
      </c>
      <c r="BM34" s="6">
        <f t="shared" si="51"/>
        <v>0</v>
      </c>
      <c r="BN34" s="6">
        <f t="shared" si="52"/>
        <v>0</v>
      </c>
      <c r="BO34" s="6">
        <f t="shared" si="53"/>
        <v>0</v>
      </c>
      <c r="BP34" s="6">
        <f t="shared" si="54"/>
        <v>0</v>
      </c>
      <c r="BQ34" s="6">
        <f t="shared" si="55"/>
        <v>0</v>
      </c>
      <c r="BR34" s="6">
        <f t="shared" si="56"/>
        <v>0</v>
      </c>
      <c r="BS34" s="6">
        <f t="shared" si="57"/>
        <v>0</v>
      </c>
      <c r="BT34" s="6">
        <f t="shared" si="58"/>
        <v>0</v>
      </c>
      <c r="BU34" s="6">
        <f t="shared" si="59"/>
        <v>0</v>
      </c>
      <c r="BV34" s="6">
        <f t="shared" si="60"/>
        <v>0</v>
      </c>
      <c r="BW34" s="6">
        <f t="shared" si="61"/>
        <v>0</v>
      </c>
      <c r="BX34" s="6">
        <f t="shared" si="62"/>
        <v>0</v>
      </c>
      <c r="BY34" s="6">
        <f>IF(ISBLANK($B34),0,CA1+$J34*($B$2/60)*SIN($J$2)/CA5)</f>
        <v>0</v>
      </c>
      <c r="BZ34" s="6">
        <f>IF(ISBLANK($B34),0,CA2+$J34*($B$2/60)*COS($J$2))</f>
        <v>0</v>
      </c>
      <c r="CA34" s="6">
        <f t="shared" si="63"/>
        <v>0</v>
      </c>
      <c r="CB34" s="6">
        <f t="shared" si="64"/>
        <v>0</v>
      </c>
      <c r="CC34" s="6">
        <f t="shared" si="65"/>
        <v>0</v>
      </c>
      <c r="CD34" s="6">
        <f t="shared" si="66"/>
        <v>0</v>
      </c>
      <c r="CE34" s="6">
        <f t="shared" si="67"/>
        <v>0</v>
      </c>
      <c r="CF34" s="6">
        <f t="shared" si="68"/>
        <v>0</v>
      </c>
      <c r="CG34" s="6">
        <f t="shared" si="69"/>
        <v>0</v>
      </c>
      <c r="CH34" s="6">
        <f t="shared" si="70"/>
        <v>0</v>
      </c>
      <c r="CI34" s="6">
        <f t="shared" si="71"/>
        <v>0</v>
      </c>
      <c r="CJ34" s="6">
        <f t="shared" si="72"/>
        <v>0</v>
      </c>
      <c r="CK34" s="6">
        <f t="shared" si="73"/>
        <v>0</v>
      </c>
      <c r="CL34" s="6">
        <f t="shared" si="74"/>
        <v>0</v>
      </c>
      <c r="CM34" s="6">
        <f t="shared" si="75"/>
        <v>0</v>
      </c>
      <c r="CN34" s="6">
        <f t="shared" si="76"/>
        <v>0</v>
      </c>
      <c r="CO34" s="6">
        <f t="shared" si="77"/>
        <v>0</v>
      </c>
      <c r="CP34" s="6">
        <f t="shared" si="78"/>
        <v>0</v>
      </c>
      <c r="CQ34" s="6">
        <f t="shared" si="79"/>
        <v>0</v>
      </c>
      <c r="CR34" s="6">
        <f t="shared" si="80"/>
        <v>0</v>
      </c>
      <c r="CS34" s="6">
        <f t="shared" si="81"/>
        <v>0</v>
      </c>
    </row>
    <row r="35" spans="1:97" ht="12.75">
      <c r="A35" s="13"/>
      <c r="B35" s="12"/>
      <c r="C35" s="14"/>
      <c r="D35" s="15">
        <f t="shared" si="1"/>
        <v>0</v>
      </c>
      <c r="E35" s="14"/>
      <c r="F35" s="15">
        <f t="shared" si="1"/>
        <v>0</v>
      </c>
      <c r="G35" s="14"/>
      <c r="H35" s="15">
        <f t="shared" si="0"/>
        <v>0</v>
      </c>
      <c r="I35" s="1" t="s">
        <v>21</v>
      </c>
      <c r="J35" s="6">
        <f t="shared" si="2"/>
        <v>0</v>
      </c>
      <c r="K35" s="6">
        <f t="shared" si="3"/>
        <v>0</v>
      </c>
      <c r="L35" s="6">
        <f t="shared" si="4"/>
        <v>0</v>
      </c>
      <c r="M35" s="6">
        <f t="shared" si="5"/>
        <v>0</v>
      </c>
      <c r="N35" s="6">
        <f>IF(ISBLANK($B35),0,P1+$J35*($B$2/60)*SIN($J$2)/P5)</f>
        <v>0</v>
      </c>
      <c r="O35" s="6">
        <f>IF(ISBLANK($B35),0,P2+$J35*($B$2/60)*COS($J$2))</f>
        <v>0</v>
      </c>
      <c r="P35" s="6">
        <f t="shared" si="6"/>
        <v>0</v>
      </c>
      <c r="Q35" s="6">
        <f t="shared" si="7"/>
        <v>0</v>
      </c>
      <c r="R35" s="6">
        <f t="shared" si="8"/>
        <v>0</v>
      </c>
      <c r="S35" s="6">
        <f t="shared" si="9"/>
        <v>0</v>
      </c>
      <c r="T35" s="6">
        <f t="shared" si="10"/>
        <v>0</v>
      </c>
      <c r="U35" s="6">
        <f t="shared" si="11"/>
        <v>0</v>
      </c>
      <c r="V35" s="6">
        <f t="shared" si="12"/>
        <v>0</v>
      </c>
      <c r="W35" s="6">
        <f t="shared" si="13"/>
        <v>0</v>
      </c>
      <c r="X35" s="6">
        <f t="shared" si="14"/>
        <v>0</v>
      </c>
      <c r="Y35" s="6">
        <f t="shared" si="15"/>
        <v>0</v>
      </c>
      <c r="Z35" s="6">
        <f t="shared" si="16"/>
        <v>0</v>
      </c>
      <c r="AA35" s="6">
        <f t="shared" si="17"/>
        <v>0</v>
      </c>
      <c r="AB35" s="6">
        <f t="shared" si="18"/>
        <v>0</v>
      </c>
      <c r="AC35" s="6">
        <f t="shared" si="19"/>
        <v>0</v>
      </c>
      <c r="AD35" s="6">
        <f t="shared" si="20"/>
        <v>0</v>
      </c>
      <c r="AE35" s="6">
        <f t="shared" si="21"/>
        <v>0</v>
      </c>
      <c r="AF35" s="6">
        <f t="shared" si="22"/>
        <v>0</v>
      </c>
      <c r="AG35" s="6">
        <f t="shared" si="23"/>
        <v>0</v>
      </c>
      <c r="AH35" s="6">
        <f t="shared" si="24"/>
        <v>0</v>
      </c>
      <c r="AI35" s="6">
        <f>IF(ISBLANK($B35),0,AK1+$J35*($B$2/60)*SIN($J$2)/AK5)</f>
        <v>0</v>
      </c>
      <c r="AJ35" s="6">
        <f>IF(ISBLANK($B35),0,AK2+$J35*($B$2/60)*COS($J$2))</f>
        <v>0</v>
      </c>
      <c r="AK35" s="6">
        <f t="shared" si="25"/>
        <v>0</v>
      </c>
      <c r="AL35" s="6">
        <f t="shared" si="26"/>
        <v>0</v>
      </c>
      <c r="AM35" s="6">
        <f t="shared" si="27"/>
        <v>0</v>
      </c>
      <c r="AN35" s="6">
        <f t="shared" si="28"/>
        <v>0</v>
      </c>
      <c r="AO35" s="6">
        <f t="shared" si="29"/>
        <v>0</v>
      </c>
      <c r="AP35" s="6">
        <f t="shared" si="30"/>
        <v>0</v>
      </c>
      <c r="AQ35" s="6">
        <f t="shared" si="31"/>
        <v>0</v>
      </c>
      <c r="AR35" s="6">
        <f t="shared" si="32"/>
        <v>0</v>
      </c>
      <c r="AS35" s="6">
        <f t="shared" si="33"/>
        <v>0</v>
      </c>
      <c r="AT35" s="6">
        <f t="shared" si="34"/>
        <v>0</v>
      </c>
      <c r="AU35" s="6">
        <f t="shared" si="35"/>
        <v>0</v>
      </c>
      <c r="AV35" s="6">
        <f t="shared" si="36"/>
        <v>0</v>
      </c>
      <c r="AW35" s="6">
        <f t="shared" si="37"/>
        <v>0</v>
      </c>
      <c r="AX35" s="6">
        <f t="shared" si="38"/>
        <v>0</v>
      </c>
      <c r="AY35" s="6">
        <f t="shared" si="39"/>
        <v>0</v>
      </c>
      <c r="AZ35" s="6">
        <f t="shared" si="40"/>
        <v>0</v>
      </c>
      <c r="BA35" s="6">
        <f t="shared" si="41"/>
        <v>0</v>
      </c>
      <c r="BB35" s="6">
        <f t="shared" si="42"/>
        <v>0</v>
      </c>
      <c r="BC35" s="6">
        <f t="shared" si="43"/>
        <v>0</v>
      </c>
      <c r="BD35" s="6">
        <f>IF(ISBLANK($B35),0,BF1+$J35*($B$2/60)*SIN($J$2)/BF5)</f>
        <v>0</v>
      </c>
      <c r="BE35" s="6">
        <f>IF(ISBLANK($B35),0,BF2+$J35*($B$2/60)*COS($J$2))</f>
        <v>0</v>
      </c>
      <c r="BF35" s="6">
        <f t="shared" si="44"/>
        <v>0</v>
      </c>
      <c r="BG35" s="6">
        <f t="shared" si="45"/>
        <v>0</v>
      </c>
      <c r="BH35" s="6">
        <f t="shared" si="46"/>
        <v>0</v>
      </c>
      <c r="BI35" s="6">
        <f t="shared" si="47"/>
        <v>0</v>
      </c>
      <c r="BJ35" s="6">
        <f t="shared" si="48"/>
        <v>0</v>
      </c>
      <c r="BK35" s="6">
        <f t="shared" si="49"/>
        <v>0</v>
      </c>
      <c r="BL35" s="6">
        <f t="shared" si="50"/>
        <v>0</v>
      </c>
      <c r="BM35" s="6">
        <f t="shared" si="51"/>
        <v>0</v>
      </c>
      <c r="BN35" s="6">
        <f t="shared" si="52"/>
        <v>0</v>
      </c>
      <c r="BO35" s="6">
        <f t="shared" si="53"/>
        <v>0</v>
      </c>
      <c r="BP35" s="6">
        <f t="shared" si="54"/>
        <v>0</v>
      </c>
      <c r="BQ35" s="6">
        <f t="shared" si="55"/>
        <v>0</v>
      </c>
      <c r="BR35" s="6">
        <f t="shared" si="56"/>
        <v>0</v>
      </c>
      <c r="BS35" s="6">
        <f t="shared" si="57"/>
        <v>0</v>
      </c>
      <c r="BT35" s="6">
        <f t="shared" si="58"/>
        <v>0</v>
      </c>
      <c r="BU35" s="6">
        <f t="shared" si="59"/>
        <v>0</v>
      </c>
      <c r="BV35" s="6">
        <f t="shared" si="60"/>
        <v>0</v>
      </c>
      <c r="BW35" s="6">
        <f t="shared" si="61"/>
        <v>0</v>
      </c>
      <c r="BX35" s="6">
        <f t="shared" si="62"/>
        <v>0</v>
      </c>
      <c r="BY35" s="6">
        <f>IF(ISBLANK($B35),0,CA1+$J35*($B$2/60)*SIN($J$2)/CA5)</f>
        <v>0</v>
      </c>
      <c r="BZ35" s="6">
        <f>IF(ISBLANK($B35),0,CA2+$J35*($B$2/60)*COS($J$2))</f>
        <v>0</v>
      </c>
      <c r="CA35" s="6">
        <f t="shared" si="63"/>
        <v>0</v>
      </c>
      <c r="CB35" s="6">
        <f t="shared" si="64"/>
        <v>0</v>
      </c>
      <c r="CC35" s="6">
        <f t="shared" si="65"/>
        <v>0</v>
      </c>
      <c r="CD35" s="6">
        <f t="shared" si="66"/>
        <v>0</v>
      </c>
      <c r="CE35" s="6">
        <f t="shared" si="67"/>
        <v>0</v>
      </c>
      <c r="CF35" s="6">
        <f t="shared" si="68"/>
        <v>0</v>
      </c>
      <c r="CG35" s="6">
        <f t="shared" si="69"/>
        <v>0</v>
      </c>
      <c r="CH35" s="6">
        <f t="shared" si="70"/>
        <v>0</v>
      </c>
      <c r="CI35" s="6">
        <f t="shared" si="71"/>
        <v>0</v>
      </c>
      <c r="CJ35" s="6">
        <f t="shared" si="72"/>
        <v>0</v>
      </c>
      <c r="CK35" s="6">
        <f t="shared" si="73"/>
        <v>0</v>
      </c>
      <c r="CL35" s="6">
        <f t="shared" si="74"/>
        <v>0</v>
      </c>
      <c r="CM35" s="6">
        <f t="shared" si="75"/>
        <v>0</v>
      </c>
      <c r="CN35" s="6">
        <f t="shared" si="76"/>
        <v>0</v>
      </c>
      <c r="CO35" s="6">
        <f t="shared" si="77"/>
        <v>0</v>
      </c>
      <c r="CP35" s="6">
        <f t="shared" si="78"/>
        <v>0</v>
      </c>
      <c r="CQ35" s="6">
        <f t="shared" si="79"/>
        <v>0</v>
      </c>
      <c r="CR35" s="6">
        <f t="shared" si="80"/>
        <v>0</v>
      </c>
      <c r="CS35" s="6">
        <f t="shared" si="81"/>
        <v>0</v>
      </c>
    </row>
    <row r="36" spans="1:97" ht="12.75">
      <c r="A36" s="13"/>
      <c r="B36" s="12"/>
      <c r="C36" s="14"/>
      <c r="D36" s="15">
        <f t="shared" si="1"/>
        <v>0</v>
      </c>
      <c r="E36" s="14"/>
      <c r="F36" s="15">
        <f t="shared" si="1"/>
        <v>0</v>
      </c>
      <c r="G36" s="14"/>
      <c r="H36" s="15">
        <f t="shared" si="0"/>
        <v>0</v>
      </c>
      <c r="I36" s="1" t="s">
        <v>21</v>
      </c>
      <c r="J36" s="6">
        <f t="shared" si="2"/>
        <v>0</v>
      </c>
      <c r="K36" s="6">
        <f t="shared" si="3"/>
        <v>0</v>
      </c>
      <c r="L36" s="6">
        <f t="shared" si="4"/>
        <v>0</v>
      </c>
      <c r="M36" s="6">
        <f t="shared" si="5"/>
        <v>0</v>
      </c>
      <c r="N36" s="6">
        <f>IF(ISBLANK($B36),0,P1+$J36*($B$2/60)*SIN($J$2)/P5)</f>
        <v>0</v>
      </c>
      <c r="O36" s="6">
        <f>IF(ISBLANK($B36),0,P2+$J36*($B$2/60)*COS($J$2))</f>
        <v>0</v>
      </c>
      <c r="P36" s="6">
        <f t="shared" si="6"/>
        <v>0</v>
      </c>
      <c r="Q36" s="6">
        <f t="shared" si="7"/>
        <v>0</v>
      </c>
      <c r="R36" s="6">
        <f t="shared" si="8"/>
        <v>0</v>
      </c>
      <c r="S36" s="6">
        <f t="shared" si="9"/>
        <v>0</v>
      </c>
      <c r="T36" s="6">
        <f t="shared" si="10"/>
        <v>0</v>
      </c>
      <c r="U36" s="6">
        <f t="shared" si="11"/>
        <v>0</v>
      </c>
      <c r="V36" s="6">
        <f t="shared" si="12"/>
        <v>0</v>
      </c>
      <c r="W36" s="6">
        <f t="shared" si="13"/>
        <v>0</v>
      </c>
      <c r="X36" s="6">
        <f t="shared" si="14"/>
        <v>0</v>
      </c>
      <c r="Y36" s="6">
        <f t="shared" si="15"/>
        <v>0</v>
      </c>
      <c r="Z36" s="6">
        <f t="shared" si="16"/>
        <v>0</v>
      </c>
      <c r="AA36" s="6">
        <f t="shared" si="17"/>
        <v>0</v>
      </c>
      <c r="AB36" s="6">
        <f t="shared" si="18"/>
        <v>0</v>
      </c>
      <c r="AC36" s="6">
        <f t="shared" si="19"/>
        <v>0</v>
      </c>
      <c r="AD36" s="6">
        <f t="shared" si="20"/>
        <v>0</v>
      </c>
      <c r="AE36" s="6">
        <f t="shared" si="21"/>
        <v>0</v>
      </c>
      <c r="AF36" s="6">
        <f t="shared" si="22"/>
        <v>0</v>
      </c>
      <c r="AG36" s="6">
        <f t="shared" si="23"/>
        <v>0</v>
      </c>
      <c r="AH36" s="6">
        <f t="shared" si="24"/>
        <v>0</v>
      </c>
      <c r="AI36" s="6">
        <f>IF(ISBLANK($B36),0,AK1+$J36*($B$2/60)*SIN($J$2)/AK5)</f>
        <v>0</v>
      </c>
      <c r="AJ36" s="6">
        <f>IF(ISBLANK($B36),0,AK2+$J36*($B$2/60)*COS($J$2))</f>
        <v>0</v>
      </c>
      <c r="AK36" s="6">
        <f t="shared" si="25"/>
        <v>0</v>
      </c>
      <c r="AL36" s="6">
        <f t="shared" si="26"/>
        <v>0</v>
      </c>
      <c r="AM36" s="6">
        <f t="shared" si="27"/>
        <v>0</v>
      </c>
      <c r="AN36" s="6">
        <f t="shared" si="28"/>
        <v>0</v>
      </c>
      <c r="AO36" s="6">
        <f t="shared" si="29"/>
        <v>0</v>
      </c>
      <c r="AP36" s="6">
        <f t="shared" si="30"/>
        <v>0</v>
      </c>
      <c r="AQ36" s="6">
        <f t="shared" si="31"/>
        <v>0</v>
      </c>
      <c r="AR36" s="6">
        <f t="shared" si="32"/>
        <v>0</v>
      </c>
      <c r="AS36" s="6">
        <f t="shared" si="33"/>
        <v>0</v>
      </c>
      <c r="AT36" s="6">
        <f t="shared" si="34"/>
        <v>0</v>
      </c>
      <c r="AU36" s="6">
        <f t="shared" si="35"/>
        <v>0</v>
      </c>
      <c r="AV36" s="6">
        <f t="shared" si="36"/>
        <v>0</v>
      </c>
      <c r="AW36" s="6">
        <f t="shared" si="37"/>
        <v>0</v>
      </c>
      <c r="AX36" s="6">
        <f t="shared" si="38"/>
        <v>0</v>
      </c>
      <c r="AY36" s="6">
        <f t="shared" si="39"/>
        <v>0</v>
      </c>
      <c r="AZ36" s="6">
        <f t="shared" si="40"/>
        <v>0</v>
      </c>
      <c r="BA36" s="6">
        <f t="shared" si="41"/>
        <v>0</v>
      </c>
      <c r="BB36" s="6">
        <f t="shared" si="42"/>
        <v>0</v>
      </c>
      <c r="BC36" s="6">
        <f t="shared" si="43"/>
        <v>0</v>
      </c>
      <c r="BD36" s="6">
        <f>IF(ISBLANK($B36),0,BF1+$J36*($B$2/60)*SIN($J$2)/BF5)</f>
        <v>0</v>
      </c>
      <c r="BE36" s="6">
        <f>IF(ISBLANK($B36),0,BF2+$J36*($B$2/60)*COS($J$2))</f>
        <v>0</v>
      </c>
      <c r="BF36" s="6">
        <f t="shared" si="44"/>
        <v>0</v>
      </c>
      <c r="BG36" s="6">
        <f t="shared" si="45"/>
        <v>0</v>
      </c>
      <c r="BH36" s="6">
        <f t="shared" si="46"/>
        <v>0</v>
      </c>
      <c r="BI36" s="6">
        <f t="shared" si="47"/>
        <v>0</v>
      </c>
      <c r="BJ36" s="6">
        <f t="shared" si="48"/>
        <v>0</v>
      </c>
      <c r="BK36" s="6">
        <f t="shared" si="49"/>
        <v>0</v>
      </c>
      <c r="BL36" s="6">
        <f t="shared" si="50"/>
        <v>0</v>
      </c>
      <c r="BM36" s="6">
        <f t="shared" si="51"/>
        <v>0</v>
      </c>
      <c r="BN36" s="6">
        <f t="shared" si="52"/>
        <v>0</v>
      </c>
      <c r="BO36" s="6">
        <f t="shared" si="53"/>
        <v>0</v>
      </c>
      <c r="BP36" s="6">
        <f t="shared" si="54"/>
        <v>0</v>
      </c>
      <c r="BQ36" s="6">
        <f t="shared" si="55"/>
        <v>0</v>
      </c>
      <c r="BR36" s="6">
        <f t="shared" si="56"/>
        <v>0</v>
      </c>
      <c r="BS36" s="6">
        <f t="shared" si="57"/>
        <v>0</v>
      </c>
      <c r="BT36" s="6">
        <f t="shared" si="58"/>
        <v>0</v>
      </c>
      <c r="BU36" s="6">
        <f t="shared" si="59"/>
        <v>0</v>
      </c>
      <c r="BV36" s="6">
        <f t="shared" si="60"/>
        <v>0</v>
      </c>
      <c r="BW36" s="6">
        <f t="shared" si="61"/>
        <v>0</v>
      </c>
      <c r="BX36" s="6">
        <f t="shared" si="62"/>
        <v>0</v>
      </c>
      <c r="BY36" s="6">
        <f>IF(ISBLANK($B36),0,CA1+$J36*($B$2/60)*SIN($J$2)/CA5)</f>
        <v>0</v>
      </c>
      <c r="BZ36" s="6">
        <f>IF(ISBLANK($B36),0,CA2+$J36*($B$2/60)*COS($J$2))</f>
        <v>0</v>
      </c>
      <c r="CA36" s="6">
        <f t="shared" si="63"/>
        <v>0</v>
      </c>
      <c r="CB36" s="6">
        <f t="shared" si="64"/>
        <v>0</v>
      </c>
      <c r="CC36" s="6">
        <f t="shared" si="65"/>
        <v>0</v>
      </c>
      <c r="CD36" s="6">
        <f t="shared" si="66"/>
        <v>0</v>
      </c>
      <c r="CE36" s="6">
        <f t="shared" si="67"/>
        <v>0</v>
      </c>
      <c r="CF36" s="6">
        <f t="shared" si="68"/>
        <v>0</v>
      </c>
      <c r="CG36" s="6">
        <f t="shared" si="69"/>
        <v>0</v>
      </c>
      <c r="CH36" s="6">
        <f t="shared" si="70"/>
        <v>0</v>
      </c>
      <c r="CI36" s="6">
        <f t="shared" si="71"/>
        <v>0</v>
      </c>
      <c r="CJ36" s="6">
        <f t="shared" si="72"/>
        <v>0</v>
      </c>
      <c r="CK36" s="6">
        <f t="shared" si="73"/>
        <v>0</v>
      </c>
      <c r="CL36" s="6">
        <f t="shared" si="74"/>
        <v>0</v>
      </c>
      <c r="CM36" s="6">
        <f t="shared" si="75"/>
        <v>0</v>
      </c>
      <c r="CN36" s="6">
        <f t="shared" si="76"/>
        <v>0</v>
      </c>
      <c r="CO36" s="6">
        <f t="shared" si="77"/>
        <v>0</v>
      </c>
      <c r="CP36" s="6">
        <f t="shared" si="78"/>
        <v>0</v>
      </c>
      <c r="CQ36" s="6">
        <f t="shared" si="79"/>
        <v>0</v>
      </c>
      <c r="CR36" s="6">
        <f t="shared" si="80"/>
        <v>0</v>
      </c>
      <c r="CS36" s="6">
        <f t="shared" si="81"/>
        <v>0</v>
      </c>
    </row>
    <row r="37" spans="1:97" ht="12.75">
      <c r="A37" s="13"/>
      <c r="B37" s="12"/>
      <c r="C37" s="14"/>
      <c r="D37" s="15">
        <f t="shared" si="1"/>
        <v>0</v>
      </c>
      <c r="E37" s="14"/>
      <c r="F37" s="15">
        <f t="shared" si="1"/>
        <v>0</v>
      </c>
      <c r="G37" s="14"/>
      <c r="H37" s="15">
        <f t="shared" si="0"/>
        <v>0</v>
      </c>
      <c r="I37" s="1" t="s">
        <v>21</v>
      </c>
      <c r="J37" s="6">
        <f t="shared" si="2"/>
        <v>0</v>
      </c>
      <c r="K37" s="6">
        <f t="shared" si="3"/>
        <v>0</v>
      </c>
      <c r="L37" s="6">
        <f t="shared" si="4"/>
        <v>0</v>
      </c>
      <c r="M37" s="6">
        <f t="shared" si="5"/>
        <v>0</v>
      </c>
      <c r="N37" s="6">
        <f>IF(ISBLANK($B37),0,P1+$J37*($B$2/60)*SIN($J$2)/P5)</f>
        <v>0</v>
      </c>
      <c r="O37" s="6">
        <f>IF(ISBLANK($B37),0,P2+$J37*($B$2/60)*COS($J$2))</f>
        <v>0</v>
      </c>
      <c r="P37" s="6">
        <f t="shared" si="6"/>
        <v>0</v>
      </c>
      <c r="Q37" s="6">
        <f t="shared" si="7"/>
        <v>0</v>
      </c>
      <c r="R37" s="6">
        <f t="shared" si="8"/>
        <v>0</v>
      </c>
      <c r="S37" s="6">
        <f t="shared" si="9"/>
        <v>0</v>
      </c>
      <c r="T37" s="6">
        <f t="shared" si="10"/>
        <v>0</v>
      </c>
      <c r="U37" s="6">
        <f t="shared" si="11"/>
        <v>0</v>
      </c>
      <c r="V37" s="6">
        <f t="shared" si="12"/>
        <v>0</v>
      </c>
      <c r="W37" s="6">
        <f t="shared" si="13"/>
        <v>0</v>
      </c>
      <c r="X37" s="6">
        <f t="shared" si="14"/>
        <v>0</v>
      </c>
      <c r="Y37" s="6">
        <f t="shared" si="15"/>
        <v>0</v>
      </c>
      <c r="Z37" s="6">
        <f t="shared" si="16"/>
        <v>0</v>
      </c>
      <c r="AA37" s="6">
        <f t="shared" si="17"/>
        <v>0</v>
      </c>
      <c r="AB37" s="6">
        <f t="shared" si="18"/>
        <v>0</v>
      </c>
      <c r="AC37" s="6">
        <f t="shared" si="19"/>
        <v>0</v>
      </c>
      <c r="AD37" s="6">
        <f t="shared" si="20"/>
        <v>0</v>
      </c>
      <c r="AE37" s="6">
        <f t="shared" si="21"/>
        <v>0</v>
      </c>
      <c r="AF37" s="6">
        <f t="shared" si="22"/>
        <v>0</v>
      </c>
      <c r="AG37" s="6">
        <f t="shared" si="23"/>
        <v>0</v>
      </c>
      <c r="AH37" s="6">
        <f t="shared" si="24"/>
        <v>0</v>
      </c>
      <c r="AI37" s="6">
        <f>IF(ISBLANK($B37),0,AK1+$J37*($B$2/60)*SIN($J$2)/AK5)</f>
        <v>0</v>
      </c>
      <c r="AJ37" s="6">
        <f>IF(ISBLANK($B37),0,AK2+$J37*($B$2/60)*COS($J$2))</f>
        <v>0</v>
      </c>
      <c r="AK37" s="6">
        <f t="shared" si="25"/>
        <v>0</v>
      </c>
      <c r="AL37" s="6">
        <f t="shared" si="26"/>
        <v>0</v>
      </c>
      <c r="AM37" s="6">
        <f t="shared" si="27"/>
        <v>0</v>
      </c>
      <c r="AN37" s="6">
        <f t="shared" si="28"/>
        <v>0</v>
      </c>
      <c r="AO37" s="6">
        <f t="shared" si="29"/>
        <v>0</v>
      </c>
      <c r="AP37" s="6">
        <f t="shared" si="30"/>
        <v>0</v>
      </c>
      <c r="AQ37" s="6">
        <f t="shared" si="31"/>
        <v>0</v>
      </c>
      <c r="AR37" s="6">
        <f t="shared" si="32"/>
        <v>0</v>
      </c>
      <c r="AS37" s="6">
        <f t="shared" si="33"/>
        <v>0</v>
      </c>
      <c r="AT37" s="6">
        <f t="shared" si="34"/>
        <v>0</v>
      </c>
      <c r="AU37" s="6">
        <f t="shared" si="35"/>
        <v>0</v>
      </c>
      <c r="AV37" s="6">
        <f t="shared" si="36"/>
        <v>0</v>
      </c>
      <c r="AW37" s="6">
        <f t="shared" si="37"/>
        <v>0</v>
      </c>
      <c r="AX37" s="6">
        <f t="shared" si="38"/>
        <v>0</v>
      </c>
      <c r="AY37" s="6">
        <f t="shared" si="39"/>
        <v>0</v>
      </c>
      <c r="AZ37" s="6">
        <f t="shared" si="40"/>
        <v>0</v>
      </c>
      <c r="BA37" s="6">
        <f t="shared" si="41"/>
        <v>0</v>
      </c>
      <c r="BB37" s="6">
        <f t="shared" si="42"/>
        <v>0</v>
      </c>
      <c r="BC37" s="6">
        <f t="shared" si="43"/>
        <v>0</v>
      </c>
      <c r="BD37" s="6">
        <f>IF(ISBLANK($B37),0,BF1+$J37*($B$2/60)*SIN($J$2)/BF5)</f>
        <v>0</v>
      </c>
      <c r="BE37" s="6">
        <f>IF(ISBLANK($B37),0,BF2+$J37*($B$2/60)*COS($J$2))</f>
        <v>0</v>
      </c>
      <c r="BF37" s="6">
        <f t="shared" si="44"/>
        <v>0</v>
      </c>
      <c r="BG37" s="6">
        <f t="shared" si="45"/>
        <v>0</v>
      </c>
      <c r="BH37" s="6">
        <f t="shared" si="46"/>
        <v>0</v>
      </c>
      <c r="BI37" s="6">
        <f t="shared" si="47"/>
        <v>0</v>
      </c>
      <c r="BJ37" s="6">
        <f t="shared" si="48"/>
        <v>0</v>
      </c>
      <c r="BK37" s="6">
        <f t="shared" si="49"/>
        <v>0</v>
      </c>
      <c r="BL37" s="6">
        <f t="shared" si="50"/>
        <v>0</v>
      </c>
      <c r="BM37" s="6">
        <f t="shared" si="51"/>
        <v>0</v>
      </c>
      <c r="BN37" s="6">
        <f t="shared" si="52"/>
        <v>0</v>
      </c>
      <c r="BO37" s="6">
        <f t="shared" si="53"/>
        <v>0</v>
      </c>
      <c r="BP37" s="6">
        <f t="shared" si="54"/>
        <v>0</v>
      </c>
      <c r="BQ37" s="6">
        <f t="shared" si="55"/>
        <v>0</v>
      </c>
      <c r="BR37" s="6">
        <f t="shared" si="56"/>
        <v>0</v>
      </c>
      <c r="BS37" s="6">
        <f t="shared" si="57"/>
        <v>0</v>
      </c>
      <c r="BT37" s="6">
        <f t="shared" si="58"/>
        <v>0</v>
      </c>
      <c r="BU37" s="6">
        <f t="shared" si="59"/>
        <v>0</v>
      </c>
      <c r="BV37" s="6">
        <f t="shared" si="60"/>
        <v>0</v>
      </c>
      <c r="BW37" s="6">
        <f t="shared" si="61"/>
        <v>0</v>
      </c>
      <c r="BX37" s="6">
        <f t="shared" si="62"/>
        <v>0</v>
      </c>
      <c r="BY37" s="6">
        <f>IF(ISBLANK($B37),0,CA1+$J37*($B$2/60)*SIN($J$2)/CA5)</f>
        <v>0</v>
      </c>
      <c r="BZ37" s="6">
        <f>IF(ISBLANK($B37),0,CA2+$J37*($B$2/60)*COS($J$2))</f>
        <v>0</v>
      </c>
      <c r="CA37" s="6">
        <f t="shared" si="63"/>
        <v>0</v>
      </c>
      <c r="CB37" s="6">
        <f t="shared" si="64"/>
        <v>0</v>
      </c>
      <c r="CC37" s="6">
        <f t="shared" si="65"/>
        <v>0</v>
      </c>
      <c r="CD37" s="6">
        <f t="shared" si="66"/>
        <v>0</v>
      </c>
      <c r="CE37" s="6">
        <f t="shared" si="67"/>
        <v>0</v>
      </c>
      <c r="CF37" s="6">
        <f t="shared" si="68"/>
        <v>0</v>
      </c>
      <c r="CG37" s="6">
        <f t="shared" si="69"/>
        <v>0</v>
      </c>
      <c r="CH37" s="6">
        <f t="shared" si="70"/>
        <v>0</v>
      </c>
      <c r="CI37" s="6">
        <f t="shared" si="71"/>
        <v>0</v>
      </c>
      <c r="CJ37" s="6">
        <f t="shared" si="72"/>
        <v>0</v>
      </c>
      <c r="CK37" s="6">
        <f t="shared" si="73"/>
        <v>0</v>
      </c>
      <c r="CL37" s="6">
        <f t="shared" si="74"/>
        <v>0</v>
      </c>
      <c r="CM37" s="6">
        <f t="shared" si="75"/>
        <v>0</v>
      </c>
      <c r="CN37" s="6">
        <f t="shared" si="76"/>
        <v>0</v>
      </c>
      <c r="CO37" s="6">
        <f t="shared" si="77"/>
        <v>0</v>
      </c>
      <c r="CP37" s="6">
        <f t="shared" si="78"/>
        <v>0</v>
      </c>
      <c r="CQ37" s="6">
        <f t="shared" si="79"/>
        <v>0</v>
      </c>
      <c r="CR37" s="6">
        <f t="shared" si="80"/>
        <v>0</v>
      </c>
      <c r="CS37" s="6">
        <f t="shared" si="81"/>
        <v>0</v>
      </c>
    </row>
    <row r="38" spans="1:97" ht="12.75">
      <c r="A38" s="13"/>
      <c r="B38" s="12"/>
      <c r="C38" s="14"/>
      <c r="D38" s="15">
        <f t="shared" si="1"/>
        <v>0</v>
      </c>
      <c r="E38" s="14"/>
      <c r="F38" s="15">
        <f t="shared" si="1"/>
        <v>0</v>
      </c>
      <c r="G38" s="14"/>
      <c r="H38" s="15">
        <f t="shared" si="0"/>
        <v>0</v>
      </c>
      <c r="I38" s="1" t="s">
        <v>21</v>
      </c>
      <c r="J38" s="6">
        <f t="shared" si="2"/>
        <v>0</v>
      </c>
      <c r="K38" s="6">
        <f t="shared" si="3"/>
        <v>0</v>
      </c>
      <c r="L38" s="6">
        <f t="shared" si="4"/>
        <v>0</v>
      </c>
      <c r="M38" s="6">
        <f t="shared" si="5"/>
        <v>0</v>
      </c>
      <c r="N38" s="6">
        <f>IF(ISBLANK($B38),0,P1+$J38*($B$2/60)*SIN($J$2)/P5)</f>
        <v>0</v>
      </c>
      <c r="O38" s="6">
        <f>IF(ISBLANK($B38),0,P2+$J38*($B$2/60)*COS($J$2))</f>
        <v>0</v>
      </c>
      <c r="P38" s="6">
        <f t="shared" si="6"/>
        <v>0</v>
      </c>
      <c r="Q38" s="6">
        <f t="shared" si="7"/>
        <v>0</v>
      </c>
      <c r="R38" s="6">
        <f t="shared" si="8"/>
        <v>0</v>
      </c>
      <c r="S38" s="6">
        <f t="shared" si="9"/>
        <v>0</v>
      </c>
      <c r="T38" s="6">
        <f t="shared" si="10"/>
        <v>0</v>
      </c>
      <c r="U38" s="6">
        <f t="shared" si="11"/>
        <v>0</v>
      </c>
      <c r="V38" s="6">
        <f t="shared" si="12"/>
        <v>0</v>
      </c>
      <c r="W38" s="6">
        <f t="shared" si="13"/>
        <v>0</v>
      </c>
      <c r="X38" s="6">
        <f t="shared" si="14"/>
        <v>0</v>
      </c>
      <c r="Y38" s="6">
        <f t="shared" si="15"/>
        <v>0</v>
      </c>
      <c r="Z38" s="6">
        <f t="shared" si="16"/>
        <v>0</v>
      </c>
      <c r="AA38" s="6">
        <f t="shared" si="17"/>
        <v>0</v>
      </c>
      <c r="AB38" s="6">
        <f t="shared" si="18"/>
        <v>0</v>
      </c>
      <c r="AC38" s="6">
        <f t="shared" si="19"/>
        <v>0</v>
      </c>
      <c r="AD38" s="6">
        <f t="shared" si="20"/>
        <v>0</v>
      </c>
      <c r="AE38" s="6">
        <f t="shared" si="21"/>
        <v>0</v>
      </c>
      <c r="AF38" s="6">
        <f t="shared" si="22"/>
        <v>0</v>
      </c>
      <c r="AG38" s="6">
        <f t="shared" si="23"/>
        <v>0</v>
      </c>
      <c r="AH38" s="6">
        <f t="shared" si="24"/>
        <v>0</v>
      </c>
      <c r="AI38" s="6">
        <f>IF(ISBLANK($B38),0,AK1+$J38*($B$2/60)*SIN($J$2)/AK5)</f>
        <v>0</v>
      </c>
      <c r="AJ38" s="6">
        <f>IF(ISBLANK($B38),0,AK2+$J38*($B$2/60)*COS($J$2))</f>
        <v>0</v>
      </c>
      <c r="AK38" s="6">
        <f t="shared" si="25"/>
        <v>0</v>
      </c>
      <c r="AL38" s="6">
        <f t="shared" si="26"/>
        <v>0</v>
      </c>
      <c r="AM38" s="6">
        <f t="shared" si="27"/>
        <v>0</v>
      </c>
      <c r="AN38" s="6">
        <f t="shared" si="28"/>
        <v>0</v>
      </c>
      <c r="AO38" s="6">
        <f t="shared" si="29"/>
        <v>0</v>
      </c>
      <c r="AP38" s="6">
        <f t="shared" si="30"/>
        <v>0</v>
      </c>
      <c r="AQ38" s="6">
        <f t="shared" si="31"/>
        <v>0</v>
      </c>
      <c r="AR38" s="6">
        <f t="shared" si="32"/>
        <v>0</v>
      </c>
      <c r="AS38" s="6">
        <f t="shared" si="33"/>
        <v>0</v>
      </c>
      <c r="AT38" s="6">
        <f t="shared" si="34"/>
        <v>0</v>
      </c>
      <c r="AU38" s="6">
        <f t="shared" si="35"/>
        <v>0</v>
      </c>
      <c r="AV38" s="6">
        <f t="shared" si="36"/>
        <v>0</v>
      </c>
      <c r="AW38" s="6">
        <f t="shared" si="37"/>
        <v>0</v>
      </c>
      <c r="AX38" s="6">
        <f t="shared" si="38"/>
        <v>0</v>
      </c>
      <c r="AY38" s="6">
        <f t="shared" si="39"/>
        <v>0</v>
      </c>
      <c r="AZ38" s="6">
        <f t="shared" si="40"/>
        <v>0</v>
      </c>
      <c r="BA38" s="6">
        <f t="shared" si="41"/>
        <v>0</v>
      </c>
      <c r="BB38" s="6">
        <f t="shared" si="42"/>
        <v>0</v>
      </c>
      <c r="BC38" s="6">
        <f t="shared" si="43"/>
        <v>0</v>
      </c>
      <c r="BD38" s="6">
        <f>IF(ISBLANK($B38),0,BF1+$J38*($B$2/60)*SIN($J$2)/BF5)</f>
        <v>0</v>
      </c>
      <c r="BE38" s="6">
        <f>IF(ISBLANK($B38),0,BF2+$J38*($B$2/60)*COS($J$2))</f>
        <v>0</v>
      </c>
      <c r="BF38" s="6">
        <f t="shared" si="44"/>
        <v>0</v>
      </c>
      <c r="BG38" s="6">
        <f t="shared" si="45"/>
        <v>0</v>
      </c>
      <c r="BH38" s="6">
        <f t="shared" si="46"/>
        <v>0</v>
      </c>
      <c r="BI38" s="6">
        <f t="shared" si="47"/>
        <v>0</v>
      </c>
      <c r="BJ38" s="6">
        <f t="shared" si="48"/>
        <v>0</v>
      </c>
      <c r="BK38" s="6">
        <f t="shared" si="49"/>
        <v>0</v>
      </c>
      <c r="BL38" s="6">
        <f t="shared" si="50"/>
        <v>0</v>
      </c>
      <c r="BM38" s="6">
        <f t="shared" si="51"/>
        <v>0</v>
      </c>
      <c r="BN38" s="6">
        <f t="shared" si="52"/>
        <v>0</v>
      </c>
      <c r="BO38" s="6">
        <f t="shared" si="53"/>
        <v>0</v>
      </c>
      <c r="BP38" s="6">
        <f t="shared" si="54"/>
        <v>0</v>
      </c>
      <c r="BQ38" s="6">
        <f t="shared" si="55"/>
        <v>0</v>
      </c>
      <c r="BR38" s="6">
        <f t="shared" si="56"/>
        <v>0</v>
      </c>
      <c r="BS38" s="6">
        <f t="shared" si="57"/>
        <v>0</v>
      </c>
      <c r="BT38" s="6">
        <f t="shared" si="58"/>
        <v>0</v>
      </c>
      <c r="BU38" s="6">
        <f t="shared" si="59"/>
        <v>0</v>
      </c>
      <c r="BV38" s="6">
        <f t="shared" si="60"/>
        <v>0</v>
      </c>
      <c r="BW38" s="6">
        <f t="shared" si="61"/>
        <v>0</v>
      </c>
      <c r="BX38" s="6">
        <f t="shared" si="62"/>
        <v>0</v>
      </c>
      <c r="BY38" s="6">
        <f>IF(ISBLANK($B38),0,CA1+$J38*($B$2/60)*SIN($J$2)/CA5)</f>
        <v>0</v>
      </c>
      <c r="BZ38" s="6">
        <f>IF(ISBLANK($B38),0,CA2+$J38*($B$2/60)*COS($J$2))</f>
        <v>0</v>
      </c>
      <c r="CA38" s="6">
        <f t="shared" si="63"/>
        <v>0</v>
      </c>
      <c r="CB38" s="6">
        <f t="shared" si="64"/>
        <v>0</v>
      </c>
      <c r="CC38" s="6">
        <f t="shared" si="65"/>
        <v>0</v>
      </c>
      <c r="CD38" s="6">
        <f t="shared" si="66"/>
        <v>0</v>
      </c>
      <c r="CE38" s="6">
        <f t="shared" si="67"/>
        <v>0</v>
      </c>
      <c r="CF38" s="6">
        <f t="shared" si="68"/>
        <v>0</v>
      </c>
      <c r="CG38" s="6">
        <f t="shared" si="69"/>
        <v>0</v>
      </c>
      <c r="CH38" s="6">
        <f t="shared" si="70"/>
        <v>0</v>
      </c>
      <c r="CI38" s="6">
        <f t="shared" si="71"/>
        <v>0</v>
      </c>
      <c r="CJ38" s="6">
        <f t="shared" si="72"/>
        <v>0</v>
      </c>
      <c r="CK38" s="6">
        <f t="shared" si="73"/>
        <v>0</v>
      </c>
      <c r="CL38" s="6">
        <f t="shared" si="74"/>
        <v>0</v>
      </c>
      <c r="CM38" s="6">
        <f t="shared" si="75"/>
        <v>0</v>
      </c>
      <c r="CN38" s="6">
        <f t="shared" si="76"/>
        <v>0</v>
      </c>
      <c r="CO38" s="6">
        <f t="shared" si="77"/>
        <v>0</v>
      </c>
      <c r="CP38" s="6">
        <f t="shared" si="78"/>
        <v>0</v>
      </c>
      <c r="CQ38" s="6">
        <f t="shared" si="79"/>
        <v>0</v>
      </c>
      <c r="CR38" s="6">
        <f t="shared" si="80"/>
        <v>0</v>
      </c>
      <c r="CS38" s="6">
        <f t="shared" si="81"/>
        <v>0</v>
      </c>
    </row>
    <row r="39" spans="1:97" ht="12.75">
      <c r="A39" s="13"/>
      <c r="B39" s="12"/>
      <c r="C39" s="14"/>
      <c r="D39" s="15">
        <f t="shared" si="1"/>
        <v>0</v>
      </c>
      <c r="E39" s="14"/>
      <c r="F39" s="15">
        <f t="shared" si="1"/>
        <v>0</v>
      </c>
      <c r="G39" s="14"/>
      <c r="H39" s="15">
        <f t="shared" si="0"/>
        <v>0</v>
      </c>
      <c r="I39" s="1" t="s">
        <v>21</v>
      </c>
      <c r="J39" s="6">
        <f t="shared" si="2"/>
        <v>0</v>
      </c>
      <c r="K39" s="6">
        <f t="shared" si="3"/>
        <v>0</v>
      </c>
      <c r="L39" s="6">
        <f t="shared" si="4"/>
        <v>0</v>
      </c>
      <c r="M39" s="6">
        <f t="shared" si="5"/>
        <v>0</v>
      </c>
      <c r="N39" s="6">
        <f>IF(ISBLANK($B39),0,P1+$J39*($B$2/60)*SIN($J$2)/P5)</f>
        <v>0</v>
      </c>
      <c r="O39" s="6">
        <f>IF(ISBLANK($B39),0,P2+$J39*($B$2/60)*COS($J$2))</f>
        <v>0</v>
      </c>
      <c r="P39" s="6">
        <f t="shared" si="6"/>
        <v>0</v>
      </c>
      <c r="Q39" s="6">
        <f t="shared" si="7"/>
        <v>0</v>
      </c>
      <c r="R39" s="6">
        <f t="shared" si="8"/>
        <v>0</v>
      </c>
      <c r="S39" s="6">
        <f t="shared" si="9"/>
        <v>0</v>
      </c>
      <c r="T39" s="6">
        <f t="shared" si="10"/>
        <v>0</v>
      </c>
      <c r="U39" s="6">
        <f t="shared" si="11"/>
        <v>0</v>
      </c>
      <c r="V39" s="6">
        <f t="shared" si="12"/>
        <v>0</v>
      </c>
      <c r="W39" s="6">
        <f t="shared" si="13"/>
        <v>0</v>
      </c>
      <c r="X39" s="6">
        <f t="shared" si="14"/>
        <v>0</v>
      </c>
      <c r="Y39" s="6">
        <f t="shared" si="15"/>
        <v>0</v>
      </c>
      <c r="Z39" s="6">
        <f t="shared" si="16"/>
        <v>0</v>
      </c>
      <c r="AA39" s="6">
        <f t="shared" si="17"/>
        <v>0</v>
      </c>
      <c r="AB39" s="6">
        <f t="shared" si="18"/>
        <v>0</v>
      </c>
      <c r="AC39" s="6">
        <f t="shared" si="19"/>
        <v>0</v>
      </c>
      <c r="AD39" s="6">
        <f t="shared" si="20"/>
        <v>0</v>
      </c>
      <c r="AE39" s="6">
        <f t="shared" si="21"/>
        <v>0</v>
      </c>
      <c r="AF39" s="6">
        <f t="shared" si="22"/>
        <v>0</v>
      </c>
      <c r="AG39" s="6">
        <f t="shared" si="23"/>
        <v>0</v>
      </c>
      <c r="AH39" s="6">
        <f t="shared" si="24"/>
        <v>0</v>
      </c>
      <c r="AI39" s="6">
        <f>IF(ISBLANK($B39),0,AK1+$J39*($B$2/60)*SIN($J$2)/AK5)</f>
        <v>0</v>
      </c>
      <c r="AJ39" s="6">
        <f>IF(ISBLANK($B39),0,AK2+$J39*($B$2/60)*COS($J$2))</f>
        <v>0</v>
      </c>
      <c r="AK39" s="6">
        <f t="shared" si="25"/>
        <v>0</v>
      </c>
      <c r="AL39" s="6">
        <f t="shared" si="26"/>
        <v>0</v>
      </c>
      <c r="AM39" s="6">
        <f t="shared" si="27"/>
        <v>0</v>
      </c>
      <c r="AN39" s="6">
        <f t="shared" si="28"/>
        <v>0</v>
      </c>
      <c r="AO39" s="6">
        <f t="shared" si="29"/>
        <v>0</v>
      </c>
      <c r="AP39" s="6">
        <f t="shared" si="30"/>
        <v>0</v>
      </c>
      <c r="AQ39" s="6">
        <f t="shared" si="31"/>
        <v>0</v>
      </c>
      <c r="AR39" s="6">
        <f t="shared" si="32"/>
        <v>0</v>
      </c>
      <c r="AS39" s="6">
        <f t="shared" si="33"/>
        <v>0</v>
      </c>
      <c r="AT39" s="6">
        <f t="shared" si="34"/>
        <v>0</v>
      </c>
      <c r="AU39" s="6">
        <f t="shared" si="35"/>
        <v>0</v>
      </c>
      <c r="AV39" s="6">
        <f t="shared" si="36"/>
        <v>0</v>
      </c>
      <c r="AW39" s="6">
        <f t="shared" si="37"/>
        <v>0</v>
      </c>
      <c r="AX39" s="6">
        <f t="shared" si="38"/>
        <v>0</v>
      </c>
      <c r="AY39" s="6">
        <f t="shared" si="39"/>
        <v>0</v>
      </c>
      <c r="AZ39" s="6">
        <f t="shared" si="40"/>
        <v>0</v>
      </c>
      <c r="BA39" s="6">
        <f t="shared" si="41"/>
        <v>0</v>
      </c>
      <c r="BB39" s="6">
        <f t="shared" si="42"/>
        <v>0</v>
      </c>
      <c r="BC39" s="6">
        <f t="shared" si="43"/>
        <v>0</v>
      </c>
      <c r="BD39" s="6">
        <f>IF(ISBLANK($B39),0,BF1+$J39*($B$2/60)*SIN($J$2)/BF5)</f>
        <v>0</v>
      </c>
      <c r="BE39" s="6">
        <f>IF(ISBLANK($B39),0,BF2+$J39*($B$2/60)*COS($J$2))</f>
        <v>0</v>
      </c>
      <c r="BF39" s="6">
        <f t="shared" si="44"/>
        <v>0</v>
      </c>
      <c r="BG39" s="6">
        <f t="shared" si="45"/>
        <v>0</v>
      </c>
      <c r="BH39" s="6">
        <f t="shared" si="46"/>
        <v>0</v>
      </c>
      <c r="BI39" s="6">
        <f t="shared" si="47"/>
        <v>0</v>
      </c>
      <c r="BJ39" s="6">
        <f t="shared" si="48"/>
        <v>0</v>
      </c>
      <c r="BK39" s="6">
        <f t="shared" si="49"/>
        <v>0</v>
      </c>
      <c r="BL39" s="6">
        <f t="shared" si="50"/>
        <v>0</v>
      </c>
      <c r="BM39" s="6">
        <f t="shared" si="51"/>
        <v>0</v>
      </c>
      <c r="BN39" s="6">
        <f t="shared" si="52"/>
        <v>0</v>
      </c>
      <c r="BO39" s="6">
        <f t="shared" si="53"/>
        <v>0</v>
      </c>
      <c r="BP39" s="6">
        <f t="shared" si="54"/>
        <v>0</v>
      </c>
      <c r="BQ39" s="6">
        <f t="shared" si="55"/>
        <v>0</v>
      </c>
      <c r="BR39" s="6">
        <f t="shared" si="56"/>
        <v>0</v>
      </c>
      <c r="BS39" s="6">
        <f t="shared" si="57"/>
        <v>0</v>
      </c>
      <c r="BT39" s="6">
        <f t="shared" si="58"/>
        <v>0</v>
      </c>
      <c r="BU39" s="6">
        <f t="shared" si="59"/>
        <v>0</v>
      </c>
      <c r="BV39" s="6">
        <f t="shared" si="60"/>
        <v>0</v>
      </c>
      <c r="BW39" s="6">
        <f t="shared" si="61"/>
        <v>0</v>
      </c>
      <c r="BX39" s="6">
        <f t="shared" si="62"/>
        <v>0</v>
      </c>
      <c r="BY39" s="6">
        <f>IF(ISBLANK($B39),0,CA1+$J39*($B$2/60)*SIN($J$2)/CA5)</f>
        <v>0</v>
      </c>
      <c r="BZ39" s="6">
        <f>IF(ISBLANK($B39),0,CA2+$J39*($B$2/60)*COS($J$2))</f>
        <v>0</v>
      </c>
      <c r="CA39" s="6">
        <f t="shared" si="63"/>
        <v>0</v>
      </c>
      <c r="CB39" s="6">
        <f t="shared" si="64"/>
        <v>0</v>
      </c>
      <c r="CC39" s="6">
        <f t="shared" si="65"/>
        <v>0</v>
      </c>
      <c r="CD39" s="6">
        <f t="shared" si="66"/>
        <v>0</v>
      </c>
      <c r="CE39" s="6">
        <f t="shared" si="67"/>
        <v>0</v>
      </c>
      <c r="CF39" s="6">
        <f t="shared" si="68"/>
        <v>0</v>
      </c>
      <c r="CG39" s="6">
        <f t="shared" si="69"/>
        <v>0</v>
      </c>
      <c r="CH39" s="6">
        <f t="shared" si="70"/>
        <v>0</v>
      </c>
      <c r="CI39" s="6">
        <f t="shared" si="71"/>
        <v>0</v>
      </c>
      <c r="CJ39" s="6">
        <f t="shared" si="72"/>
        <v>0</v>
      </c>
      <c r="CK39" s="6">
        <f t="shared" si="73"/>
        <v>0</v>
      </c>
      <c r="CL39" s="6">
        <f t="shared" si="74"/>
        <v>0</v>
      </c>
      <c r="CM39" s="6">
        <f t="shared" si="75"/>
        <v>0</v>
      </c>
      <c r="CN39" s="6">
        <f t="shared" si="76"/>
        <v>0</v>
      </c>
      <c r="CO39" s="6">
        <f t="shared" si="77"/>
        <v>0</v>
      </c>
      <c r="CP39" s="6">
        <f t="shared" si="78"/>
        <v>0</v>
      </c>
      <c r="CQ39" s="6">
        <f t="shared" si="79"/>
        <v>0</v>
      </c>
      <c r="CR39" s="6">
        <f t="shared" si="80"/>
        <v>0</v>
      </c>
      <c r="CS39" s="6">
        <f t="shared" si="81"/>
        <v>0</v>
      </c>
    </row>
    <row r="40" spans="1:97" ht="12.75">
      <c r="A40" s="13"/>
      <c r="B40" s="12"/>
      <c r="C40" s="14"/>
      <c r="D40" s="15">
        <f t="shared" si="1"/>
        <v>0</v>
      </c>
      <c r="E40" s="14"/>
      <c r="F40" s="15">
        <f t="shared" si="1"/>
        <v>0</v>
      </c>
      <c r="G40" s="14"/>
      <c r="H40" s="15">
        <f t="shared" si="0"/>
        <v>0</v>
      </c>
      <c r="I40" s="1" t="s">
        <v>21</v>
      </c>
      <c r="J40" s="6">
        <f t="shared" si="2"/>
        <v>0</v>
      </c>
      <c r="K40" s="6">
        <f t="shared" si="3"/>
        <v>0</v>
      </c>
      <c r="L40" s="6">
        <f t="shared" si="4"/>
        <v>0</v>
      </c>
      <c r="M40" s="6">
        <f t="shared" si="5"/>
        <v>0</v>
      </c>
      <c r="N40" s="6">
        <f>IF(ISBLANK($B40),0,P1+$J40*($B$2/60)*SIN($J$2)/P5)</f>
        <v>0</v>
      </c>
      <c r="O40" s="6">
        <f>IF(ISBLANK($B40),0,P2+$J40*($B$2/60)*COS($J$2))</f>
        <v>0</v>
      </c>
      <c r="P40" s="6">
        <f t="shared" si="6"/>
        <v>0</v>
      </c>
      <c r="Q40" s="6">
        <f t="shared" si="7"/>
        <v>0</v>
      </c>
      <c r="R40" s="6">
        <f t="shared" si="8"/>
        <v>0</v>
      </c>
      <c r="S40" s="6">
        <f t="shared" si="9"/>
        <v>0</v>
      </c>
      <c r="T40" s="6">
        <f t="shared" si="10"/>
        <v>0</v>
      </c>
      <c r="U40" s="6">
        <f t="shared" si="11"/>
        <v>0</v>
      </c>
      <c r="V40" s="6">
        <f t="shared" si="12"/>
        <v>0</v>
      </c>
      <c r="W40" s="6">
        <f t="shared" si="13"/>
        <v>0</v>
      </c>
      <c r="X40" s="6">
        <f t="shared" si="14"/>
        <v>0</v>
      </c>
      <c r="Y40" s="6">
        <f t="shared" si="15"/>
        <v>0</v>
      </c>
      <c r="Z40" s="6">
        <f t="shared" si="16"/>
        <v>0</v>
      </c>
      <c r="AA40" s="6">
        <f t="shared" si="17"/>
        <v>0</v>
      </c>
      <c r="AB40" s="6">
        <f t="shared" si="18"/>
        <v>0</v>
      </c>
      <c r="AC40" s="6">
        <f t="shared" si="19"/>
        <v>0</v>
      </c>
      <c r="AD40" s="6">
        <f t="shared" si="20"/>
        <v>0</v>
      </c>
      <c r="AE40" s="6">
        <f t="shared" si="21"/>
        <v>0</v>
      </c>
      <c r="AF40" s="6">
        <f t="shared" si="22"/>
        <v>0</v>
      </c>
      <c r="AG40" s="6">
        <f t="shared" si="23"/>
        <v>0</v>
      </c>
      <c r="AH40" s="6">
        <f t="shared" si="24"/>
        <v>0</v>
      </c>
      <c r="AI40" s="6">
        <f>IF(ISBLANK($B40),0,AK1+$J40*($B$2/60)*SIN($J$2)/AK5)</f>
        <v>0</v>
      </c>
      <c r="AJ40" s="6">
        <f>IF(ISBLANK($B40),0,AK2+$J40*($B$2/60)*COS($J$2))</f>
        <v>0</v>
      </c>
      <c r="AK40" s="6">
        <f t="shared" si="25"/>
        <v>0</v>
      </c>
      <c r="AL40" s="6">
        <f t="shared" si="26"/>
        <v>0</v>
      </c>
      <c r="AM40" s="6">
        <f t="shared" si="27"/>
        <v>0</v>
      </c>
      <c r="AN40" s="6">
        <f t="shared" si="28"/>
        <v>0</v>
      </c>
      <c r="AO40" s="6">
        <f t="shared" si="29"/>
        <v>0</v>
      </c>
      <c r="AP40" s="6">
        <f t="shared" si="30"/>
        <v>0</v>
      </c>
      <c r="AQ40" s="6">
        <f t="shared" si="31"/>
        <v>0</v>
      </c>
      <c r="AR40" s="6">
        <f t="shared" si="32"/>
        <v>0</v>
      </c>
      <c r="AS40" s="6">
        <f t="shared" si="33"/>
        <v>0</v>
      </c>
      <c r="AT40" s="6">
        <f t="shared" si="34"/>
        <v>0</v>
      </c>
      <c r="AU40" s="6">
        <f t="shared" si="35"/>
        <v>0</v>
      </c>
      <c r="AV40" s="6">
        <f t="shared" si="36"/>
        <v>0</v>
      </c>
      <c r="AW40" s="6">
        <f t="shared" si="37"/>
        <v>0</v>
      </c>
      <c r="AX40" s="6">
        <f t="shared" si="38"/>
        <v>0</v>
      </c>
      <c r="AY40" s="6">
        <f t="shared" si="39"/>
        <v>0</v>
      </c>
      <c r="AZ40" s="6">
        <f t="shared" si="40"/>
        <v>0</v>
      </c>
      <c r="BA40" s="6">
        <f t="shared" si="41"/>
        <v>0</v>
      </c>
      <c r="BB40" s="6">
        <f t="shared" si="42"/>
        <v>0</v>
      </c>
      <c r="BC40" s="6">
        <f t="shared" si="43"/>
        <v>0</v>
      </c>
      <c r="BD40" s="6">
        <f>IF(ISBLANK($B40),0,BF1+$J40*($B$2/60)*SIN($J$2)/BF5)</f>
        <v>0</v>
      </c>
      <c r="BE40" s="6">
        <f>IF(ISBLANK($B40),0,BF2+$J40*($B$2/60)*COS($J$2))</f>
        <v>0</v>
      </c>
      <c r="BF40" s="6">
        <f t="shared" si="44"/>
        <v>0</v>
      </c>
      <c r="BG40" s="6">
        <f t="shared" si="45"/>
        <v>0</v>
      </c>
      <c r="BH40" s="6">
        <f t="shared" si="46"/>
        <v>0</v>
      </c>
      <c r="BI40" s="6">
        <f t="shared" si="47"/>
        <v>0</v>
      </c>
      <c r="BJ40" s="6">
        <f t="shared" si="48"/>
        <v>0</v>
      </c>
      <c r="BK40" s="6">
        <f t="shared" si="49"/>
        <v>0</v>
      </c>
      <c r="BL40" s="6">
        <f t="shared" si="50"/>
        <v>0</v>
      </c>
      <c r="BM40" s="6">
        <f t="shared" si="51"/>
        <v>0</v>
      </c>
      <c r="BN40" s="6">
        <f t="shared" si="52"/>
        <v>0</v>
      </c>
      <c r="BO40" s="6">
        <f t="shared" si="53"/>
        <v>0</v>
      </c>
      <c r="BP40" s="6">
        <f t="shared" si="54"/>
        <v>0</v>
      </c>
      <c r="BQ40" s="6">
        <f t="shared" si="55"/>
        <v>0</v>
      </c>
      <c r="BR40" s="6">
        <f t="shared" si="56"/>
        <v>0</v>
      </c>
      <c r="BS40" s="6">
        <f t="shared" si="57"/>
        <v>0</v>
      </c>
      <c r="BT40" s="6">
        <f t="shared" si="58"/>
        <v>0</v>
      </c>
      <c r="BU40" s="6">
        <f t="shared" si="59"/>
        <v>0</v>
      </c>
      <c r="BV40" s="6">
        <f t="shared" si="60"/>
        <v>0</v>
      </c>
      <c r="BW40" s="6">
        <f t="shared" si="61"/>
        <v>0</v>
      </c>
      <c r="BX40" s="6">
        <f t="shared" si="62"/>
        <v>0</v>
      </c>
      <c r="BY40" s="6">
        <f>IF(ISBLANK($B40),0,CA1+$J40*($B$2/60)*SIN($J$2)/CA5)</f>
        <v>0</v>
      </c>
      <c r="BZ40" s="6">
        <f>IF(ISBLANK($B40),0,CA2+$J40*($B$2/60)*COS($J$2))</f>
        <v>0</v>
      </c>
      <c r="CA40" s="6">
        <f t="shared" si="63"/>
        <v>0</v>
      </c>
      <c r="CB40" s="6">
        <f t="shared" si="64"/>
        <v>0</v>
      </c>
      <c r="CC40" s="6">
        <f t="shared" si="65"/>
        <v>0</v>
      </c>
      <c r="CD40" s="6">
        <f t="shared" si="66"/>
        <v>0</v>
      </c>
      <c r="CE40" s="6">
        <f t="shared" si="67"/>
        <v>0</v>
      </c>
      <c r="CF40" s="6">
        <f t="shared" si="68"/>
        <v>0</v>
      </c>
      <c r="CG40" s="6">
        <f t="shared" si="69"/>
        <v>0</v>
      </c>
      <c r="CH40" s="6">
        <f t="shared" si="70"/>
        <v>0</v>
      </c>
      <c r="CI40" s="6">
        <f t="shared" si="71"/>
        <v>0</v>
      </c>
      <c r="CJ40" s="6">
        <f t="shared" si="72"/>
        <v>0</v>
      </c>
      <c r="CK40" s="6">
        <f t="shared" si="73"/>
        <v>0</v>
      </c>
      <c r="CL40" s="6">
        <f t="shared" si="74"/>
        <v>0</v>
      </c>
      <c r="CM40" s="6">
        <f t="shared" si="75"/>
        <v>0</v>
      </c>
      <c r="CN40" s="6">
        <f t="shared" si="76"/>
        <v>0</v>
      </c>
      <c r="CO40" s="6">
        <f t="shared" si="77"/>
        <v>0</v>
      </c>
      <c r="CP40" s="6">
        <f t="shared" si="78"/>
        <v>0</v>
      </c>
      <c r="CQ40" s="6">
        <f t="shared" si="79"/>
        <v>0</v>
      </c>
      <c r="CR40" s="6">
        <f t="shared" si="80"/>
        <v>0</v>
      </c>
      <c r="CS40" s="6">
        <f t="shared" si="81"/>
        <v>0</v>
      </c>
    </row>
    <row r="41" spans="1:97" ht="12.75">
      <c r="A41" s="13"/>
      <c r="B41" s="12"/>
      <c r="C41" s="14"/>
      <c r="D41" s="15">
        <f t="shared" si="1"/>
        <v>0</v>
      </c>
      <c r="E41" s="14"/>
      <c r="F41" s="15">
        <f t="shared" si="1"/>
        <v>0</v>
      </c>
      <c r="G41" s="14"/>
      <c r="H41" s="15">
        <f t="shared" si="0"/>
        <v>0</v>
      </c>
      <c r="I41" s="1" t="s">
        <v>21</v>
      </c>
      <c r="J41" s="6">
        <f t="shared" si="2"/>
        <v>0</v>
      </c>
      <c r="K41" s="6">
        <f t="shared" si="3"/>
        <v>0</v>
      </c>
      <c r="L41" s="6">
        <f t="shared" si="4"/>
        <v>0</v>
      </c>
      <c r="M41" s="6">
        <f t="shared" si="5"/>
        <v>0</v>
      </c>
      <c r="N41" s="6">
        <f>IF(ISBLANK($B41),0,P1+$J41*($B$2/60)*SIN($J$2)/P5)</f>
        <v>0</v>
      </c>
      <c r="O41" s="6">
        <f>IF(ISBLANK($B41),0,P2+$J41*($B$2/60)*COS($J$2))</f>
        <v>0</v>
      </c>
      <c r="P41" s="6">
        <f t="shared" si="6"/>
        <v>0</v>
      </c>
      <c r="Q41" s="6">
        <f t="shared" si="7"/>
        <v>0</v>
      </c>
      <c r="R41" s="6">
        <f t="shared" si="8"/>
        <v>0</v>
      </c>
      <c r="S41" s="6">
        <f t="shared" si="9"/>
        <v>0</v>
      </c>
      <c r="T41" s="6">
        <f t="shared" si="10"/>
        <v>0</v>
      </c>
      <c r="U41" s="6">
        <f t="shared" si="11"/>
        <v>0</v>
      </c>
      <c r="V41" s="6">
        <f t="shared" si="12"/>
        <v>0</v>
      </c>
      <c r="W41" s="6">
        <f t="shared" si="13"/>
        <v>0</v>
      </c>
      <c r="X41" s="6">
        <f t="shared" si="14"/>
        <v>0</v>
      </c>
      <c r="Y41" s="6">
        <f t="shared" si="15"/>
        <v>0</v>
      </c>
      <c r="Z41" s="6">
        <f t="shared" si="16"/>
        <v>0</v>
      </c>
      <c r="AA41" s="6">
        <f t="shared" si="17"/>
        <v>0</v>
      </c>
      <c r="AB41" s="6">
        <f t="shared" si="18"/>
        <v>0</v>
      </c>
      <c r="AC41" s="6">
        <f t="shared" si="19"/>
        <v>0</v>
      </c>
      <c r="AD41" s="6">
        <f t="shared" si="20"/>
        <v>0</v>
      </c>
      <c r="AE41" s="6">
        <f t="shared" si="21"/>
        <v>0</v>
      </c>
      <c r="AF41" s="6">
        <f t="shared" si="22"/>
        <v>0</v>
      </c>
      <c r="AG41" s="6">
        <f t="shared" si="23"/>
        <v>0</v>
      </c>
      <c r="AH41" s="6">
        <f t="shared" si="24"/>
        <v>0</v>
      </c>
      <c r="AI41" s="6">
        <f>IF(ISBLANK($B41),0,AK1+$J41*($B$2/60)*SIN($J$2)/AK5)</f>
        <v>0</v>
      </c>
      <c r="AJ41" s="6">
        <f>IF(ISBLANK($B41),0,AK2+$J41*($B$2/60)*COS($J$2))</f>
        <v>0</v>
      </c>
      <c r="AK41" s="6">
        <f t="shared" si="25"/>
        <v>0</v>
      </c>
      <c r="AL41" s="6">
        <f t="shared" si="26"/>
        <v>0</v>
      </c>
      <c r="AM41" s="6">
        <f t="shared" si="27"/>
        <v>0</v>
      </c>
      <c r="AN41" s="6">
        <f t="shared" si="28"/>
        <v>0</v>
      </c>
      <c r="AO41" s="6">
        <f t="shared" si="29"/>
        <v>0</v>
      </c>
      <c r="AP41" s="6">
        <f t="shared" si="30"/>
        <v>0</v>
      </c>
      <c r="AQ41" s="6">
        <f t="shared" si="31"/>
        <v>0</v>
      </c>
      <c r="AR41" s="6">
        <f t="shared" si="32"/>
        <v>0</v>
      </c>
      <c r="AS41" s="6">
        <f t="shared" si="33"/>
        <v>0</v>
      </c>
      <c r="AT41" s="6">
        <f t="shared" si="34"/>
        <v>0</v>
      </c>
      <c r="AU41" s="6">
        <f t="shared" si="35"/>
        <v>0</v>
      </c>
      <c r="AV41" s="6">
        <f t="shared" si="36"/>
        <v>0</v>
      </c>
      <c r="AW41" s="6">
        <f t="shared" si="37"/>
        <v>0</v>
      </c>
      <c r="AX41" s="6">
        <f t="shared" si="38"/>
        <v>0</v>
      </c>
      <c r="AY41" s="6">
        <f t="shared" si="39"/>
        <v>0</v>
      </c>
      <c r="AZ41" s="6">
        <f t="shared" si="40"/>
        <v>0</v>
      </c>
      <c r="BA41" s="6">
        <f t="shared" si="41"/>
        <v>0</v>
      </c>
      <c r="BB41" s="6">
        <f t="shared" si="42"/>
        <v>0</v>
      </c>
      <c r="BC41" s="6">
        <f t="shared" si="43"/>
        <v>0</v>
      </c>
      <c r="BD41" s="6">
        <f>IF(ISBLANK($B41),0,BF1+$J41*($B$2/60)*SIN($J$2)/BF5)</f>
        <v>0</v>
      </c>
      <c r="BE41" s="6">
        <f>IF(ISBLANK($B41),0,BF2+$J41*($B$2/60)*COS($J$2))</f>
        <v>0</v>
      </c>
      <c r="BF41" s="6">
        <f t="shared" si="44"/>
        <v>0</v>
      </c>
      <c r="BG41" s="6">
        <f t="shared" si="45"/>
        <v>0</v>
      </c>
      <c r="BH41" s="6">
        <f t="shared" si="46"/>
        <v>0</v>
      </c>
      <c r="BI41" s="6">
        <f t="shared" si="47"/>
        <v>0</v>
      </c>
      <c r="BJ41" s="6">
        <f t="shared" si="48"/>
        <v>0</v>
      </c>
      <c r="BK41" s="6">
        <f t="shared" si="49"/>
        <v>0</v>
      </c>
      <c r="BL41" s="6">
        <f t="shared" si="50"/>
        <v>0</v>
      </c>
      <c r="BM41" s="6">
        <f t="shared" si="51"/>
        <v>0</v>
      </c>
      <c r="BN41" s="6">
        <f t="shared" si="52"/>
        <v>0</v>
      </c>
      <c r="BO41" s="6">
        <f t="shared" si="53"/>
        <v>0</v>
      </c>
      <c r="BP41" s="6">
        <f t="shared" si="54"/>
        <v>0</v>
      </c>
      <c r="BQ41" s="6">
        <f t="shared" si="55"/>
        <v>0</v>
      </c>
      <c r="BR41" s="6">
        <f t="shared" si="56"/>
        <v>0</v>
      </c>
      <c r="BS41" s="6">
        <f t="shared" si="57"/>
        <v>0</v>
      </c>
      <c r="BT41" s="6">
        <f t="shared" si="58"/>
        <v>0</v>
      </c>
      <c r="BU41" s="6">
        <f t="shared" si="59"/>
        <v>0</v>
      </c>
      <c r="BV41" s="6">
        <f t="shared" si="60"/>
        <v>0</v>
      </c>
      <c r="BW41" s="6">
        <f t="shared" si="61"/>
        <v>0</v>
      </c>
      <c r="BX41" s="6">
        <f t="shared" si="62"/>
        <v>0</v>
      </c>
      <c r="BY41" s="6">
        <f>IF(ISBLANK($B41),0,CA1+$J41*($B$2/60)*SIN($J$2)/CA5)</f>
        <v>0</v>
      </c>
      <c r="BZ41" s="6">
        <f>IF(ISBLANK($B41),0,CA2+$J41*($B$2/60)*COS($J$2))</f>
        <v>0</v>
      </c>
      <c r="CA41" s="6">
        <f t="shared" si="63"/>
        <v>0</v>
      </c>
      <c r="CB41" s="6">
        <f t="shared" si="64"/>
        <v>0</v>
      </c>
      <c r="CC41" s="6">
        <f t="shared" si="65"/>
        <v>0</v>
      </c>
      <c r="CD41" s="6">
        <f t="shared" si="66"/>
        <v>0</v>
      </c>
      <c r="CE41" s="6">
        <f t="shared" si="67"/>
        <v>0</v>
      </c>
      <c r="CF41" s="6">
        <f t="shared" si="68"/>
        <v>0</v>
      </c>
      <c r="CG41" s="6">
        <f t="shared" si="69"/>
        <v>0</v>
      </c>
      <c r="CH41" s="6">
        <f t="shared" si="70"/>
        <v>0</v>
      </c>
      <c r="CI41" s="6">
        <f t="shared" si="71"/>
        <v>0</v>
      </c>
      <c r="CJ41" s="6">
        <f t="shared" si="72"/>
        <v>0</v>
      </c>
      <c r="CK41" s="6">
        <f t="shared" si="73"/>
        <v>0</v>
      </c>
      <c r="CL41" s="6">
        <f t="shared" si="74"/>
        <v>0</v>
      </c>
      <c r="CM41" s="6">
        <f t="shared" si="75"/>
        <v>0</v>
      </c>
      <c r="CN41" s="6">
        <f t="shared" si="76"/>
        <v>0</v>
      </c>
      <c r="CO41" s="6">
        <f t="shared" si="77"/>
        <v>0</v>
      </c>
      <c r="CP41" s="6">
        <f t="shared" si="78"/>
        <v>0</v>
      </c>
      <c r="CQ41" s="6">
        <f t="shared" si="79"/>
        <v>0</v>
      </c>
      <c r="CR41" s="6">
        <f t="shared" si="80"/>
        <v>0</v>
      </c>
      <c r="CS41" s="6">
        <f t="shared" si="81"/>
        <v>0</v>
      </c>
    </row>
    <row r="42" spans="1:97" ht="12.75">
      <c r="A42" s="13"/>
      <c r="B42" s="12"/>
      <c r="C42" s="14"/>
      <c r="D42" s="15">
        <f t="shared" si="1"/>
        <v>0</v>
      </c>
      <c r="E42" s="14"/>
      <c r="F42" s="15">
        <f t="shared" si="1"/>
        <v>0</v>
      </c>
      <c r="G42" s="14"/>
      <c r="H42" s="15">
        <f t="shared" si="0"/>
        <v>0</v>
      </c>
      <c r="I42" s="1" t="s">
        <v>21</v>
      </c>
      <c r="J42" s="6">
        <f t="shared" si="2"/>
        <v>0</v>
      </c>
      <c r="K42" s="6">
        <f t="shared" si="3"/>
        <v>0</v>
      </c>
      <c r="L42" s="6">
        <f t="shared" si="4"/>
        <v>0</v>
      </c>
      <c r="M42" s="6">
        <f t="shared" si="5"/>
        <v>0</v>
      </c>
      <c r="N42" s="6">
        <f>IF(ISBLANK($B42),0,P1+$J42*($B$2/60)*SIN($J$2)/P5)</f>
        <v>0</v>
      </c>
      <c r="O42" s="6">
        <f>IF(ISBLANK($B42),0,P2+$J42*($B$2/60)*COS($J$2))</f>
        <v>0</v>
      </c>
      <c r="P42" s="6">
        <f t="shared" si="6"/>
        <v>0</v>
      </c>
      <c r="Q42" s="6">
        <f t="shared" si="7"/>
        <v>0</v>
      </c>
      <c r="R42" s="6">
        <f t="shared" si="8"/>
        <v>0</v>
      </c>
      <c r="S42" s="6">
        <f t="shared" si="9"/>
        <v>0</v>
      </c>
      <c r="T42" s="6">
        <f t="shared" si="10"/>
        <v>0</v>
      </c>
      <c r="U42" s="6">
        <f t="shared" si="11"/>
        <v>0</v>
      </c>
      <c r="V42" s="6">
        <f t="shared" si="12"/>
        <v>0</v>
      </c>
      <c r="W42" s="6">
        <f t="shared" si="13"/>
        <v>0</v>
      </c>
      <c r="X42" s="6">
        <f t="shared" si="14"/>
        <v>0</v>
      </c>
      <c r="Y42" s="6">
        <f t="shared" si="15"/>
        <v>0</v>
      </c>
      <c r="Z42" s="6">
        <f t="shared" si="16"/>
        <v>0</v>
      </c>
      <c r="AA42" s="6">
        <f t="shared" si="17"/>
        <v>0</v>
      </c>
      <c r="AB42" s="6">
        <f t="shared" si="18"/>
        <v>0</v>
      </c>
      <c r="AC42" s="6">
        <f t="shared" si="19"/>
        <v>0</v>
      </c>
      <c r="AD42" s="6">
        <f t="shared" si="20"/>
        <v>0</v>
      </c>
      <c r="AE42" s="6">
        <f t="shared" si="21"/>
        <v>0</v>
      </c>
      <c r="AF42" s="6">
        <f t="shared" si="22"/>
        <v>0</v>
      </c>
      <c r="AG42" s="6">
        <f t="shared" si="23"/>
        <v>0</v>
      </c>
      <c r="AH42" s="6">
        <f t="shared" si="24"/>
        <v>0</v>
      </c>
      <c r="AI42" s="6">
        <f>IF(ISBLANK($B42),0,AK1+$J42*($B$2/60)*SIN($J$2)/AK5)</f>
        <v>0</v>
      </c>
      <c r="AJ42" s="6">
        <f>IF(ISBLANK($B42),0,AK2+$J42*($B$2/60)*COS($J$2))</f>
        <v>0</v>
      </c>
      <c r="AK42" s="6">
        <f t="shared" si="25"/>
        <v>0</v>
      </c>
      <c r="AL42" s="6">
        <f t="shared" si="26"/>
        <v>0</v>
      </c>
      <c r="AM42" s="6">
        <f t="shared" si="27"/>
        <v>0</v>
      </c>
      <c r="AN42" s="6">
        <f t="shared" si="28"/>
        <v>0</v>
      </c>
      <c r="AO42" s="6">
        <f t="shared" si="29"/>
        <v>0</v>
      </c>
      <c r="AP42" s="6">
        <f t="shared" si="30"/>
        <v>0</v>
      </c>
      <c r="AQ42" s="6">
        <f t="shared" si="31"/>
        <v>0</v>
      </c>
      <c r="AR42" s="6">
        <f t="shared" si="32"/>
        <v>0</v>
      </c>
      <c r="AS42" s="6">
        <f t="shared" si="33"/>
        <v>0</v>
      </c>
      <c r="AT42" s="6">
        <f t="shared" si="34"/>
        <v>0</v>
      </c>
      <c r="AU42" s="6">
        <f t="shared" si="35"/>
        <v>0</v>
      </c>
      <c r="AV42" s="6">
        <f t="shared" si="36"/>
        <v>0</v>
      </c>
      <c r="AW42" s="6">
        <f t="shared" si="37"/>
        <v>0</v>
      </c>
      <c r="AX42" s="6">
        <f t="shared" si="38"/>
        <v>0</v>
      </c>
      <c r="AY42" s="6">
        <f t="shared" si="39"/>
        <v>0</v>
      </c>
      <c r="AZ42" s="6">
        <f t="shared" si="40"/>
        <v>0</v>
      </c>
      <c r="BA42" s="6">
        <f t="shared" si="41"/>
        <v>0</v>
      </c>
      <c r="BB42" s="6">
        <f t="shared" si="42"/>
        <v>0</v>
      </c>
      <c r="BC42" s="6">
        <f t="shared" si="43"/>
        <v>0</v>
      </c>
      <c r="BD42" s="6">
        <f>IF(ISBLANK($B42),0,BF1+$J42*($B$2/60)*SIN($J$2)/BF5)</f>
        <v>0</v>
      </c>
      <c r="BE42" s="6">
        <f>IF(ISBLANK($B42),0,BF2+$J42*($B$2/60)*COS($J$2))</f>
        <v>0</v>
      </c>
      <c r="BF42" s="6">
        <f t="shared" si="44"/>
        <v>0</v>
      </c>
      <c r="BG42" s="6">
        <f t="shared" si="45"/>
        <v>0</v>
      </c>
      <c r="BH42" s="6">
        <f t="shared" si="46"/>
        <v>0</v>
      </c>
      <c r="BI42" s="6">
        <f t="shared" si="47"/>
        <v>0</v>
      </c>
      <c r="BJ42" s="6">
        <f t="shared" si="48"/>
        <v>0</v>
      </c>
      <c r="BK42" s="6">
        <f t="shared" si="49"/>
        <v>0</v>
      </c>
      <c r="BL42" s="6">
        <f t="shared" si="50"/>
        <v>0</v>
      </c>
      <c r="BM42" s="6">
        <f t="shared" si="51"/>
        <v>0</v>
      </c>
      <c r="BN42" s="6">
        <f t="shared" si="52"/>
        <v>0</v>
      </c>
      <c r="BO42" s="6">
        <f t="shared" si="53"/>
        <v>0</v>
      </c>
      <c r="BP42" s="6">
        <f t="shared" si="54"/>
        <v>0</v>
      </c>
      <c r="BQ42" s="6">
        <f t="shared" si="55"/>
        <v>0</v>
      </c>
      <c r="BR42" s="6">
        <f t="shared" si="56"/>
        <v>0</v>
      </c>
      <c r="BS42" s="6">
        <f t="shared" si="57"/>
        <v>0</v>
      </c>
      <c r="BT42" s="6">
        <f t="shared" si="58"/>
        <v>0</v>
      </c>
      <c r="BU42" s="6">
        <f t="shared" si="59"/>
        <v>0</v>
      </c>
      <c r="BV42" s="6">
        <f t="shared" si="60"/>
        <v>0</v>
      </c>
      <c r="BW42" s="6">
        <f t="shared" si="61"/>
        <v>0</v>
      </c>
      <c r="BX42" s="6">
        <f t="shared" si="62"/>
        <v>0</v>
      </c>
      <c r="BY42" s="6">
        <f>IF(ISBLANK($B42),0,CA1+$J42*($B$2/60)*SIN($J$2)/CA5)</f>
        <v>0</v>
      </c>
      <c r="BZ42" s="6">
        <f>IF(ISBLANK($B42),0,CA2+$J42*($B$2/60)*COS($J$2))</f>
        <v>0</v>
      </c>
      <c r="CA42" s="6">
        <f t="shared" si="63"/>
        <v>0</v>
      </c>
      <c r="CB42" s="6">
        <f t="shared" si="64"/>
        <v>0</v>
      </c>
      <c r="CC42" s="6">
        <f t="shared" si="65"/>
        <v>0</v>
      </c>
      <c r="CD42" s="6">
        <f t="shared" si="66"/>
        <v>0</v>
      </c>
      <c r="CE42" s="6">
        <f t="shared" si="67"/>
        <v>0</v>
      </c>
      <c r="CF42" s="6">
        <f t="shared" si="68"/>
        <v>0</v>
      </c>
      <c r="CG42" s="6">
        <f t="shared" si="69"/>
        <v>0</v>
      </c>
      <c r="CH42" s="6">
        <f t="shared" si="70"/>
        <v>0</v>
      </c>
      <c r="CI42" s="6">
        <f t="shared" si="71"/>
        <v>0</v>
      </c>
      <c r="CJ42" s="6">
        <f t="shared" si="72"/>
        <v>0</v>
      </c>
      <c r="CK42" s="6">
        <f t="shared" si="73"/>
        <v>0</v>
      </c>
      <c r="CL42" s="6">
        <f t="shared" si="74"/>
        <v>0</v>
      </c>
      <c r="CM42" s="6">
        <f t="shared" si="75"/>
        <v>0</v>
      </c>
      <c r="CN42" s="6">
        <f t="shared" si="76"/>
        <v>0</v>
      </c>
      <c r="CO42" s="6">
        <f t="shared" si="77"/>
        <v>0</v>
      </c>
      <c r="CP42" s="6">
        <f t="shared" si="78"/>
        <v>0</v>
      </c>
      <c r="CQ42" s="6">
        <f t="shared" si="79"/>
        <v>0</v>
      </c>
      <c r="CR42" s="6">
        <f t="shared" si="80"/>
        <v>0</v>
      </c>
      <c r="CS42" s="6">
        <f t="shared" si="81"/>
        <v>0</v>
      </c>
    </row>
    <row r="43" spans="1:97" ht="12.75">
      <c r="A43" s="13"/>
      <c r="B43" s="12"/>
      <c r="C43" s="14"/>
      <c r="D43" s="15">
        <f t="shared" si="1"/>
        <v>0</v>
      </c>
      <c r="E43" s="14"/>
      <c r="F43" s="15">
        <f t="shared" si="1"/>
        <v>0</v>
      </c>
      <c r="G43" s="14"/>
      <c r="H43" s="15">
        <f t="shared" si="0"/>
        <v>0</v>
      </c>
      <c r="I43" s="1" t="s">
        <v>21</v>
      </c>
      <c r="J43" s="6">
        <f t="shared" si="2"/>
        <v>0</v>
      </c>
      <c r="K43" s="6">
        <f t="shared" si="3"/>
        <v>0</v>
      </c>
      <c r="L43" s="6">
        <f t="shared" si="4"/>
        <v>0</v>
      </c>
      <c r="M43" s="6">
        <f t="shared" si="5"/>
        <v>0</v>
      </c>
      <c r="N43" s="6">
        <f>IF(ISBLANK($B43),0,P1+$J43*($B$2/60)*SIN($J$2)/P5)</f>
        <v>0</v>
      </c>
      <c r="O43" s="6">
        <f>IF(ISBLANK($B43),0,P2+$J43*($B$2/60)*COS($J$2))</f>
        <v>0</v>
      </c>
      <c r="P43" s="6">
        <f t="shared" si="6"/>
        <v>0</v>
      </c>
      <c r="Q43" s="6">
        <f t="shared" si="7"/>
        <v>0</v>
      </c>
      <c r="R43" s="6">
        <f t="shared" si="8"/>
        <v>0</v>
      </c>
      <c r="S43" s="6">
        <f t="shared" si="9"/>
        <v>0</v>
      </c>
      <c r="T43" s="6">
        <f t="shared" si="10"/>
        <v>0</v>
      </c>
      <c r="U43" s="6">
        <f t="shared" si="11"/>
        <v>0</v>
      </c>
      <c r="V43" s="6">
        <f t="shared" si="12"/>
        <v>0</v>
      </c>
      <c r="W43" s="6">
        <f t="shared" si="13"/>
        <v>0</v>
      </c>
      <c r="X43" s="6">
        <f t="shared" si="14"/>
        <v>0</v>
      </c>
      <c r="Y43" s="6">
        <f t="shared" si="15"/>
        <v>0</v>
      </c>
      <c r="Z43" s="6">
        <f t="shared" si="16"/>
        <v>0</v>
      </c>
      <c r="AA43" s="6">
        <f t="shared" si="17"/>
        <v>0</v>
      </c>
      <c r="AB43" s="6">
        <f t="shared" si="18"/>
        <v>0</v>
      </c>
      <c r="AC43" s="6">
        <f t="shared" si="19"/>
        <v>0</v>
      </c>
      <c r="AD43" s="6">
        <f t="shared" si="20"/>
        <v>0</v>
      </c>
      <c r="AE43" s="6">
        <f t="shared" si="21"/>
        <v>0</v>
      </c>
      <c r="AF43" s="6">
        <f t="shared" si="22"/>
        <v>0</v>
      </c>
      <c r="AG43" s="6">
        <f t="shared" si="23"/>
        <v>0</v>
      </c>
      <c r="AH43" s="6">
        <f t="shared" si="24"/>
        <v>0</v>
      </c>
      <c r="AI43" s="6">
        <f>IF(ISBLANK($B43),0,AK1+$J43*($B$2/60)*SIN($J$2)/AK5)</f>
        <v>0</v>
      </c>
      <c r="AJ43" s="6">
        <f>IF(ISBLANK($B43),0,AK2+$J43*($B$2/60)*COS($J$2))</f>
        <v>0</v>
      </c>
      <c r="AK43" s="6">
        <f t="shared" si="25"/>
        <v>0</v>
      </c>
      <c r="AL43" s="6">
        <f t="shared" si="26"/>
        <v>0</v>
      </c>
      <c r="AM43" s="6">
        <f t="shared" si="27"/>
        <v>0</v>
      </c>
      <c r="AN43" s="6">
        <f t="shared" si="28"/>
        <v>0</v>
      </c>
      <c r="AO43" s="6">
        <f t="shared" si="29"/>
        <v>0</v>
      </c>
      <c r="AP43" s="6">
        <f t="shared" si="30"/>
        <v>0</v>
      </c>
      <c r="AQ43" s="6">
        <f t="shared" si="31"/>
        <v>0</v>
      </c>
      <c r="AR43" s="6">
        <f t="shared" si="32"/>
        <v>0</v>
      </c>
      <c r="AS43" s="6">
        <f t="shared" si="33"/>
        <v>0</v>
      </c>
      <c r="AT43" s="6">
        <f t="shared" si="34"/>
        <v>0</v>
      </c>
      <c r="AU43" s="6">
        <f t="shared" si="35"/>
        <v>0</v>
      </c>
      <c r="AV43" s="6">
        <f t="shared" si="36"/>
        <v>0</v>
      </c>
      <c r="AW43" s="6">
        <f t="shared" si="37"/>
        <v>0</v>
      </c>
      <c r="AX43" s="6">
        <f t="shared" si="38"/>
        <v>0</v>
      </c>
      <c r="AY43" s="6">
        <f t="shared" si="39"/>
        <v>0</v>
      </c>
      <c r="AZ43" s="6">
        <f t="shared" si="40"/>
        <v>0</v>
      </c>
      <c r="BA43" s="6">
        <f t="shared" si="41"/>
        <v>0</v>
      </c>
      <c r="BB43" s="6">
        <f t="shared" si="42"/>
        <v>0</v>
      </c>
      <c r="BC43" s="6">
        <f t="shared" si="43"/>
        <v>0</v>
      </c>
      <c r="BD43" s="6">
        <f>IF(ISBLANK($B43),0,BF1+$J43*($B$2/60)*SIN($J$2)/BF5)</f>
        <v>0</v>
      </c>
      <c r="BE43" s="6">
        <f>IF(ISBLANK($B43),0,BF2+$J43*($B$2/60)*COS($J$2))</f>
        <v>0</v>
      </c>
      <c r="BF43" s="6">
        <f t="shared" si="44"/>
        <v>0</v>
      </c>
      <c r="BG43" s="6">
        <f t="shared" si="45"/>
        <v>0</v>
      </c>
      <c r="BH43" s="6">
        <f t="shared" si="46"/>
        <v>0</v>
      </c>
      <c r="BI43" s="6">
        <f t="shared" si="47"/>
        <v>0</v>
      </c>
      <c r="BJ43" s="6">
        <f t="shared" si="48"/>
        <v>0</v>
      </c>
      <c r="BK43" s="6">
        <f t="shared" si="49"/>
        <v>0</v>
      </c>
      <c r="BL43" s="6">
        <f t="shared" si="50"/>
        <v>0</v>
      </c>
      <c r="BM43" s="6">
        <f t="shared" si="51"/>
        <v>0</v>
      </c>
      <c r="BN43" s="6">
        <f t="shared" si="52"/>
        <v>0</v>
      </c>
      <c r="BO43" s="6">
        <f t="shared" si="53"/>
        <v>0</v>
      </c>
      <c r="BP43" s="6">
        <f t="shared" si="54"/>
        <v>0</v>
      </c>
      <c r="BQ43" s="6">
        <f t="shared" si="55"/>
        <v>0</v>
      </c>
      <c r="BR43" s="6">
        <f t="shared" si="56"/>
        <v>0</v>
      </c>
      <c r="BS43" s="6">
        <f t="shared" si="57"/>
        <v>0</v>
      </c>
      <c r="BT43" s="6">
        <f t="shared" si="58"/>
        <v>0</v>
      </c>
      <c r="BU43" s="6">
        <f t="shared" si="59"/>
        <v>0</v>
      </c>
      <c r="BV43" s="6">
        <f t="shared" si="60"/>
        <v>0</v>
      </c>
      <c r="BW43" s="6">
        <f t="shared" si="61"/>
        <v>0</v>
      </c>
      <c r="BX43" s="6">
        <f t="shared" si="62"/>
        <v>0</v>
      </c>
      <c r="BY43" s="6">
        <f>IF(ISBLANK($B43),0,CA1+$J43*($B$2/60)*SIN($J$2)/CA5)</f>
        <v>0</v>
      </c>
      <c r="BZ43" s="6">
        <f>IF(ISBLANK($B43),0,CA2+$J43*($B$2/60)*COS($J$2))</f>
        <v>0</v>
      </c>
      <c r="CA43" s="6">
        <f t="shared" si="63"/>
        <v>0</v>
      </c>
      <c r="CB43" s="6">
        <f t="shared" si="64"/>
        <v>0</v>
      </c>
      <c r="CC43" s="6">
        <f t="shared" si="65"/>
        <v>0</v>
      </c>
      <c r="CD43" s="6">
        <f t="shared" si="66"/>
        <v>0</v>
      </c>
      <c r="CE43" s="6">
        <f t="shared" si="67"/>
        <v>0</v>
      </c>
      <c r="CF43" s="6">
        <f t="shared" si="68"/>
        <v>0</v>
      </c>
      <c r="CG43" s="6">
        <f t="shared" si="69"/>
        <v>0</v>
      </c>
      <c r="CH43" s="6">
        <f t="shared" si="70"/>
        <v>0</v>
      </c>
      <c r="CI43" s="6">
        <f t="shared" si="71"/>
        <v>0</v>
      </c>
      <c r="CJ43" s="6">
        <f t="shared" si="72"/>
        <v>0</v>
      </c>
      <c r="CK43" s="6">
        <f t="shared" si="73"/>
        <v>0</v>
      </c>
      <c r="CL43" s="6">
        <f t="shared" si="74"/>
        <v>0</v>
      </c>
      <c r="CM43" s="6">
        <f t="shared" si="75"/>
        <v>0</v>
      </c>
      <c r="CN43" s="6">
        <f t="shared" si="76"/>
        <v>0</v>
      </c>
      <c r="CO43" s="6">
        <f t="shared" si="77"/>
        <v>0</v>
      </c>
      <c r="CP43" s="6">
        <f t="shared" si="78"/>
        <v>0</v>
      </c>
      <c r="CQ43" s="6">
        <f t="shared" si="79"/>
        <v>0</v>
      </c>
      <c r="CR43" s="6">
        <f t="shared" si="80"/>
        <v>0</v>
      </c>
      <c r="CS43" s="6">
        <f t="shared" si="81"/>
        <v>0</v>
      </c>
    </row>
    <row r="44" spans="1:97" ht="12.75">
      <c r="A44" s="13"/>
      <c r="B44" s="12"/>
      <c r="C44" s="14"/>
      <c r="D44" s="15">
        <f t="shared" si="1"/>
        <v>0</v>
      </c>
      <c r="E44" s="14"/>
      <c r="F44" s="15">
        <f t="shared" si="1"/>
        <v>0</v>
      </c>
      <c r="G44" s="14"/>
      <c r="H44" s="15">
        <f t="shared" si="0"/>
        <v>0</v>
      </c>
      <c r="I44" s="1" t="s">
        <v>21</v>
      </c>
      <c r="J44" s="6">
        <f t="shared" si="2"/>
        <v>0</v>
      </c>
      <c r="K44" s="6">
        <f t="shared" si="3"/>
        <v>0</v>
      </c>
      <c r="L44" s="6">
        <f t="shared" si="4"/>
        <v>0</v>
      </c>
      <c r="M44" s="6">
        <f t="shared" si="5"/>
        <v>0</v>
      </c>
      <c r="N44" s="6">
        <f>IF(ISBLANK($B44),0,P1+$J44*($B$2/60)*SIN($J$2)/P5)</f>
        <v>0</v>
      </c>
      <c r="O44" s="6">
        <f>IF(ISBLANK($B44),0,P2+$J44*($B$2/60)*COS($J$2))</f>
        <v>0</v>
      </c>
      <c r="P44" s="6">
        <f t="shared" si="6"/>
        <v>0</v>
      </c>
      <c r="Q44" s="6">
        <f t="shared" si="7"/>
        <v>0</v>
      </c>
      <c r="R44" s="6">
        <f t="shared" si="8"/>
        <v>0</v>
      </c>
      <c r="S44" s="6">
        <f t="shared" si="9"/>
        <v>0</v>
      </c>
      <c r="T44" s="6">
        <f t="shared" si="10"/>
        <v>0</v>
      </c>
      <c r="U44" s="6">
        <f t="shared" si="11"/>
        <v>0</v>
      </c>
      <c r="V44" s="6">
        <f t="shared" si="12"/>
        <v>0</v>
      </c>
      <c r="W44" s="6">
        <f t="shared" si="13"/>
        <v>0</v>
      </c>
      <c r="X44" s="6">
        <f t="shared" si="14"/>
        <v>0</v>
      </c>
      <c r="Y44" s="6">
        <f t="shared" si="15"/>
        <v>0</v>
      </c>
      <c r="Z44" s="6">
        <f t="shared" si="16"/>
        <v>0</v>
      </c>
      <c r="AA44" s="6">
        <f t="shared" si="17"/>
        <v>0</v>
      </c>
      <c r="AB44" s="6">
        <f t="shared" si="18"/>
        <v>0</v>
      </c>
      <c r="AC44" s="6">
        <f t="shared" si="19"/>
        <v>0</v>
      </c>
      <c r="AD44" s="6">
        <f t="shared" si="20"/>
        <v>0</v>
      </c>
      <c r="AE44" s="6">
        <f t="shared" si="21"/>
        <v>0</v>
      </c>
      <c r="AF44" s="6">
        <f t="shared" si="22"/>
        <v>0</v>
      </c>
      <c r="AG44" s="6">
        <f t="shared" si="23"/>
        <v>0</v>
      </c>
      <c r="AH44" s="6">
        <f t="shared" si="24"/>
        <v>0</v>
      </c>
      <c r="AI44" s="6">
        <f>IF(ISBLANK($B44),0,AK1+$J44*($B$2/60)*SIN($J$2)/AK5)</f>
        <v>0</v>
      </c>
      <c r="AJ44" s="6">
        <f>IF(ISBLANK($B44),0,AK2+$J44*($B$2/60)*COS($J$2))</f>
        <v>0</v>
      </c>
      <c r="AK44" s="6">
        <f t="shared" si="25"/>
        <v>0</v>
      </c>
      <c r="AL44" s="6">
        <f t="shared" si="26"/>
        <v>0</v>
      </c>
      <c r="AM44" s="6">
        <f t="shared" si="27"/>
        <v>0</v>
      </c>
      <c r="AN44" s="6">
        <f t="shared" si="28"/>
        <v>0</v>
      </c>
      <c r="AO44" s="6">
        <f t="shared" si="29"/>
        <v>0</v>
      </c>
      <c r="AP44" s="6">
        <f t="shared" si="30"/>
        <v>0</v>
      </c>
      <c r="AQ44" s="6">
        <f t="shared" si="31"/>
        <v>0</v>
      </c>
      <c r="AR44" s="6">
        <f t="shared" si="32"/>
        <v>0</v>
      </c>
      <c r="AS44" s="6">
        <f t="shared" si="33"/>
        <v>0</v>
      </c>
      <c r="AT44" s="6">
        <f t="shared" si="34"/>
        <v>0</v>
      </c>
      <c r="AU44" s="6">
        <f t="shared" si="35"/>
        <v>0</v>
      </c>
      <c r="AV44" s="6">
        <f t="shared" si="36"/>
        <v>0</v>
      </c>
      <c r="AW44" s="6">
        <f t="shared" si="37"/>
        <v>0</v>
      </c>
      <c r="AX44" s="6">
        <f t="shared" si="38"/>
        <v>0</v>
      </c>
      <c r="AY44" s="6">
        <f t="shared" si="39"/>
        <v>0</v>
      </c>
      <c r="AZ44" s="6">
        <f t="shared" si="40"/>
        <v>0</v>
      </c>
      <c r="BA44" s="6">
        <f t="shared" si="41"/>
        <v>0</v>
      </c>
      <c r="BB44" s="6">
        <f t="shared" si="42"/>
        <v>0</v>
      </c>
      <c r="BC44" s="6">
        <f t="shared" si="43"/>
        <v>0</v>
      </c>
      <c r="BD44" s="6">
        <f>IF(ISBLANK($B44),0,BF1+$J44*($B$2/60)*SIN($J$2)/BF5)</f>
        <v>0</v>
      </c>
      <c r="BE44" s="6">
        <f>IF(ISBLANK($B44),0,BF2+$J44*($B$2/60)*COS($J$2))</f>
        <v>0</v>
      </c>
      <c r="BF44" s="6">
        <f t="shared" si="44"/>
        <v>0</v>
      </c>
      <c r="BG44" s="6">
        <f t="shared" si="45"/>
        <v>0</v>
      </c>
      <c r="BH44" s="6">
        <f t="shared" si="46"/>
        <v>0</v>
      </c>
      <c r="BI44" s="6">
        <f t="shared" si="47"/>
        <v>0</v>
      </c>
      <c r="BJ44" s="6">
        <f t="shared" si="48"/>
        <v>0</v>
      </c>
      <c r="BK44" s="6">
        <f t="shared" si="49"/>
        <v>0</v>
      </c>
      <c r="BL44" s="6">
        <f t="shared" si="50"/>
        <v>0</v>
      </c>
      <c r="BM44" s="6">
        <f t="shared" si="51"/>
        <v>0</v>
      </c>
      <c r="BN44" s="6">
        <f t="shared" si="52"/>
        <v>0</v>
      </c>
      <c r="BO44" s="6">
        <f t="shared" si="53"/>
        <v>0</v>
      </c>
      <c r="BP44" s="6">
        <f t="shared" si="54"/>
        <v>0</v>
      </c>
      <c r="BQ44" s="6">
        <f t="shared" si="55"/>
        <v>0</v>
      </c>
      <c r="BR44" s="6">
        <f t="shared" si="56"/>
        <v>0</v>
      </c>
      <c r="BS44" s="6">
        <f t="shared" si="57"/>
        <v>0</v>
      </c>
      <c r="BT44" s="6">
        <f t="shared" si="58"/>
        <v>0</v>
      </c>
      <c r="BU44" s="6">
        <f t="shared" si="59"/>
        <v>0</v>
      </c>
      <c r="BV44" s="6">
        <f t="shared" si="60"/>
        <v>0</v>
      </c>
      <c r="BW44" s="6">
        <f t="shared" si="61"/>
        <v>0</v>
      </c>
      <c r="BX44" s="6">
        <f t="shared" si="62"/>
        <v>0</v>
      </c>
      <c r="BY44" s="6">
        <f>IF(ISBLANK($B44),0,CA1+$J44*($B$2/60)*SIN($J$2)/CA5)</f>
        <v>0</v>
      </c>
      <c r="BZ44" s="6">
        <f>IF(ISBLANK($B44),0,CA2+$J44*($B$2/60)*COS($J$2))</f>
        <v>0</v>
      </c>
      <c r="CA44" s="6">
        <f t="shared" si="63"/>
        <v>0</v>
      </c>
      <c r="CB44" s="6">
        <f t="shared" si="64"/>
        <v>0</v>
      </c>
      <c r="CC44" s="6">
        <f t="shared" si="65"/>
        <v>0</v>
      </c>
      <c r="CD44" s="6">
        <f t="shared" si="66"/>
        <v>0</v>
      </c>
      <c r="CE44" s="6">
        <f t="shared" si="67"/>
        <v>0</v>
      </c>
      <c r="CF44" s="6">
        <f t="shared" si="68"/>
        <v>0</v>
      </c>
      <c r="CG44" s="6">
        <f t="shared" si="69"/>
        <v>0</v>
      </c>
      <c r="CH44" s="6">
        <f t="shared" si="70"/>
        <v>0</v>
      </c>
      <c r="CI44" s="6">
        <f t="shared" si="71"/>
        <v>0</v>
      </c>
      <c r="CJ44" s="6">
        <f t="shared" si="72"/>
        <v>0</v>
      </c>
      <c r="CK44" s="6">
        <f t="shared" si="73"/>
        <v>0</v>
      </c>
      <c r="CL44" s="6">
        <f t="shared" si="74"/>
        <v>0</v>
      </c>
      <c r="CM44" s="6">
        <f t="shared" si="75"/>
        <v>0</v>
      </c>
      <c r="CN44" s="6">
        <f t="shared" si="76"/>
        <v>0</v>
      </c>
      <c r="CO44" s="6">
        <f t="shared" si="77"/>
        <v>0</v>
      </c>
      <c r="CP44" s="6">
        <f t="shared" si="78"/>
        <v>0</v>
      </c>
      <c r="CQ44" s="6">
        <f t="shared" si="79"/>
        <v>0</v>
      </c>
      <c r="CR44" s="6">
        <f t="shared" si="80"/>
        <v>0</v>
      </c>
      <c r="CS44" s="6">
        <f t="shared" si="81"/>
        <v>0</v>
      </c>
    </row>
    <row r="45" spans="1:97" ht="12.75">
      <c r="A45" s="13"/>
      <c r="B45" s="12"/>
      <c r="C45" s="14"/>
      <c r="D45" s="15">
        <f t="shared" si="1"/>
        <v>0</v>
      </c>
      <c r="E45" s="14"/>
      <c r="F45" s="15">
        <f t="shared" si="1"/>
        <v>0</v>
      </c>
      <c r="G45" s="14"/>
      <c r="H45" s="15">
        <f t="shared" si="0"/>
        <v>0</v>
      </c>
      <c r="I45" s="1" t="s">
        <v>21</v>
      </c>
      <c r="J45" s="6">
        <f t="shared" si="2"/>
        <v>0</v>
      </c>
      <c r="K45" s="6">
        <f t="shared" si="3"/>
        <v>0</v>
      </c>
      <c r="L45" s="6">
        <f t="shared" si="4"/>
        <v>0</v>
      </c>
      <c r="M45" s="6">
        <f t="shared" si="5"/>
        <v>0</v>
      </c>
      <c r="N45" s="6">
        <f>IF(ISBLANK($B45),0,P1+$J45*($B$2/60)*SIN($J$2)/P5)</f>
        <v>0</v>
      </c>
      <c r="O45" s="6">
        <f>IF(ISBLANK($B45),0,P2+$J45*($B$2/60)*COS($J$2))</f>
        <v>0</v>
      </c>
      <c r="P45" s="6">
        <f t="shared" si="6"/>
        <v>0</v>
      </c>
      <c r="Q45" s="6">
        <f t="shared" si="7"/>
        <v>0</v>
      </c>
      <c r="R45" s="6">
        <f t="shared" si="8"/>
        <v>0</v>
      </c>
      <c r="S45" s="6">
        <f t="shared" si="9"/>
        <v>0</v>
      </c>
      <c r="T45" s="6">
        <f t="shared" si="10"/>
        <v>0</v>
      </c>
      <c r="U45" s="6">
        <f t="shared" si="11"/>
        <v>0</v>
      </c>
      <c r="V45" s="6">
        <f t="shared" si="12"/>
        <v>0</v>
      </c>
      <c r="W45" s="6">
        <f t="shared" si="13"/>
        <v>0</v>
      </c>
      <c r="X45" s="6">
        <f t="shared" si="14"/>
        <v>0</v>
      </c>
      <c r="Y45" s="6">
        <f t="shared" si="15"/>
        <v>0</v>
      </c>
      <c r="Z45" s="6">
        <f t="shared" si="16"/>
        <v>0</v>
      </c>
      <c r="AA45" s="6">
        <f t="shared" si="17"/>
        <v>0</v>
      </c>
      <c r="AB45" s="6">
        <f t="shared" si="18"/>
        <v>0</v>
      </c>
      <c r="AC45" s="6">
        <f t="shared" si="19"/>
        <v>0</v>
      </c>
      <c r="AD45" s="6">
        <f t="shared" si="20"/>
        <v>0</v>
      </c>
      <c r="AE45" s="6">
        <f t="shared" si="21"/>
        <v>0</v>
      </c>
      <c r="AF45" s="6">
        <f t="shared" si="22"/>
        <v>0</v>
      </c>
      <c r="AG45" s="6">
        <f t="shared" si="23"/>
        <v>0</v>
      </c>
      <c r="AH45" s="6">
        <f t="shared" si="24"/>
        <v>0</v>
      </c>
      <c r="AI45" s="6">
        <f>IF(ISBLANK($B45),0,AK1+$J45*($B$2/60)*SIN($J$2)/AK5)</f>
        <v>0</v>
      </c>
      <c r="AJ45" s="6">
        <f>IF(ISBLANK($B45),0,AK2+$J45*($B$2/60)*COS($J$2))</f>
        <v>0</v>
      </c>
      <c r="AK45" s="6">
        <f t="shared" si="25"/>
        <v>0</v>
      </c>
      <c r="AL45" s="6">
        <f t="shared" si="26"/>
        <v>0</v>
      </c>
      <c r="AM45" s="6">
        <f t="shared" si="27"/>
        <v>0</v>
      </c>
      <c r="AN45" s="6">
        <f t="shared" si="28"/>
        <v>0</v>
      </c>
      <c r="AO45" s="6">
        <f t="shared" si="29"/>
        <v>0</v>
      </c>
      <c r="AP45" s="6">
        <f t="shared" si="30"/>
        <v>0</v>
      </c>
      <c r="AQ45" s="6">
        <f t="shared" si="31"/>
        <v>0</v>
      </c>
      <c r="AR45" s="6">
        <f t="shared" si="32"/>
        <v>0</v>
      </c>
      <c r="AS45" s="6">
        <f t="shared" si="33"/>
        <v>0</v>
      </c>
      <c r="AT45" s="6">
        <f t="shared" si="34"/>
        <v>0</v>
      </c>
      <c r="AU45" s="6">
        <f t="shared" si="35"/>
        <v>0</v>
      </c>
      <c r="AV45" s="6">
        <f t="shared" si="36"/>
        <v>0</v>
      </c>
      <c r="AW45" s="6">
        <f t="shared" si="37"/>
        <v>0</v>
      </c>
      <c r="AX45" s="6">
        <f t="shared" si="38"/>
        <v>0</v>
      </c>
      <c r="AY45" s="6">
        <f t="shared" si="39"/>
        <v>0</v>
      </c>
      <c r="AZ45" s="6">
        <f t="shared" si="40"/>
        <v>0</v>
      </c>
      <c r="BA45" s="6">
        <f t="shared" si="41"/>
        <v>0</v>
      </c>
      <c r="BB45" s="6">
        <f t="shared" si="42"/>
        <v>0</v>
      </c>
      <c r="BC45" s="6">
        <f t="shared" si="43"/>
        <v>0</v>
      </c>
      <c r="BD45" s="6">
        <f>IF(ISBLANK($B45),0,BF1+$J45*($B$2/60)*SIN($J$2)/BF5)</f>
        <v>0</v>
      </c>
      <c r="BE45" s="6">
        <f>IF(ISBLANK($B45),0,BF2+$J45*($B$2/60)*COS($J$2))</f>
        <v>0</v>
      </c>
      <c r="BF45" s="6">
        <f t="shared" si="44"/>
        <v>0</v>
      </c>
      <c r="BG45" s="6">
        <f t="shared" si="45"/>
        <v>0</v>
      </c>
      <c r="BH45" s="6">
        <f t="shared" si="46"/>
        <v>0</v>
      </c>
      <c r="BI45" s="6">
        <f t="shared" si="47"/>
        <v>0</v>
      </c>
      <c r="BJ45" s="6">
        <f t="shared" si="48"/>
        <v>0</v>
      </c>
      <c r="BK45" s="6">
        <f t="shared" si="49"/>
        <v>0</v>
      </c>
      <c r="BL45" s="6">
        <f t="shared" si="50"/>
        <v>0</v>
      </c>
      <c r="BM45" s="6">
        <f t="shared" si="51"/>
        <v>0</v>
      </c>
      <c r="BN45" s="6">
        <f t="shared" si="52"/>
        <v>0</v>
      </c>
      <c r="BO45" s="6">
        <f t="shared" si="53"/>
        <v>0</v>
      </c>
      <c r="BP45" s="6">
        <f t="shared" si="54"/>
        <v>0</v>
      </c>
      <c r="BQ45" s="6">
        <f t="shared" si="55"/>
        <v>0</v>
      </c>
      <c r="BR45" s="6">
        <f t="shared" si="56"/>
        <v>0</v>
      </c>
      <c r="BS45" s="6">
        <f t="shared" si="57"/>
        <v>0</v>
      </c>
      <c r="BT45" s="6">
        <f t="shared" si="58"/>
        <v>0</v>
      </c>
      <c r="BU45" s="6">
        <f t="shared" si="59"/>
        <v>0</v>
      </c>
      <c r="BV45" s="6">
        <f t="shared" si="60"/>
        <v>0</v>
      </c>
      <c r="BW45" s="6">
        <f t="shared" si="61"/>
        <v>0</v>
      </c>
      <c r="BX45" s="6">
        <f t="shared" si="62"/>
        <v>0</v>
      </c>
      <c r="BY45" s="6">
        <f>IF(ISBLANK($B45),0,CA1+$J45*($B$2/60)*SIN($J$2)/CA5)</f>
        <v>0</v>
      </c>
      <c r="BZ45" s="6">
        <f>IF(ISBLANK($B45),0,CA2+$J45*($B$2/60)*COS($J$2))</f>
        <v>0</v>
      </c>
      <c r="CA45" s="6">
        <f t="shared" si="63"/>
        <v>0</v>
      </c>
      <c r="CB45" s="6">
        <f t="shared" si="64"/>
        <v>0</v>
      </c>
      <c r="CC45" s="6">
        <f t="shared" si="65"/>
        <v>0</v>
      </c>
      <c r="CD45" s="6">
        <f t="shared" si="66"/>
        <v>0</v>
      </c>
      <c r="CE45" s="6">
        <f t="shared" si="67"/>
        <v>0</v>
      </c>
      <c r="CF45" s="6">
        <f t="shared" si="68"/>
        <v>0</v>
      </c>
      <c r="CG45" s="6">
        <f t="shared" si="69"/>
        <v>0</v>
      </c>
      <c r="CH45" s="6">
        <f t="shared" si="70"/>
        <v>0</v>
      </c>
      <c r="CI45" s="6">
        <f t="shared" si="71"/>
        <v>0</v>
      </c>
      <c r="CJ45" s="6">
        <f t="shared" si="72"/>
        <v>0</v>
      </c>
      <c r="CK45" s="6">
        <f t="shared" si="73"/>
        <v>0</v>
      </c>
      <c r="CL45" s="6">
        <f t="shared" si="74"/>
        <v>0</v>
      </c>
      <c r="CM45" s="6">
        <f t="shared" si="75"/>
        <v>0</v>
      </c>
      <c r="CN45" s="6">
        <f t="shared" si="76"/>
        <v>0</v>
      </c>
      <c r="CO45" s="6">
        <f t="shared" si="77"/>
        <v>0</v>
      </c>
      <c r="CP45" s="6">
        <f t="shared" si="78"/>
        <v>0</v>
      </c>
      <c r="CQ45" s="6">
        <f t="shared" si="79"/>
        <v>0</v>
      </c>
      <c r="CR45" s="6">
        <f t="shared" si="80"/>
        <v>0</v>
      </c>
      <c r="CS45" s="6">
        <f t="shared" si="81"/>
        <v>0</v>
      </c>
    </row>
    <row r="46" spans="1:97" ht="12.75">
      <c r="A46" s="13"/>
      <c r="B46" s="12"/>
      <c r="C46" s="14"/>
      <c r="D46" s="15">
        <f t="shared" si="1"/>
        <v>0</v>
      </c>
      <c r="E46" s="14"/>
      <c r="F46" s="15">
        <f t="shared" si="1"/>
        <v>0</v>
      </c>
      <c r="G46" s="14"/>
      <c r="H46" s="15">
        <f t="shared" si="0"/>
        <v>0</v>
      </c>
      <c r="I46" s="1" t="s">
        <v>21</v>
      </c>
      <c r="J46" s="6">
        <f t="shared" si="2"/>
        <v>0</v>
      </c>
      <c r="K46" s="6">
        <f t="shared" si="3"/>
        <v>0</v>
      </c>
      <c r="L46" s="6">
        <f t="shared" si="4"/>
        <v>0</v>
      </c>
      <c r="M46" s="6">
        <f t="shared" si="5"/>
        <v>0</v>
      </c>
      <c r="N46" s="6">
        <f>IF(ISBLANK($B46),0,P1+$J46*($B$2/60)*SIN($J$2)/P5)</f>
        <v>0</v>
      </c>
      <c r="O46" s="6">
        <f>IF(ISBLANK($B46),0,P2+$J46*($B$2/60)*COS($J$2))</f>
        <v>0</v>
      </c>
      <c r="P46" s="6">
        <f t="shared" si="6"/>
        <v>0</v>
      </c>
      <c r="Q46" s="6">
        <f t="shared" si="7"/>
        <v>0</v>
      </c>
      <c r="R46" s="6">
        <f t="shared" si="8"/>
        <v>0</v>
      </c>
      <c r="S46" s="6">
        <f t="shared" si="9"/>
        <v>0</v>
      </c>
      <c r="T46" s="6">
        <f t="shared" si="10"/>
        <v>0</v>
      </c>
      <c r="U46" s="6">
        <f t="shared" si="11"/>
        <v>0</v>
      </c>
      <c r="V46" s="6">
        <f t="shared" si="12"/>
        <v>0</v>
      </c>
      <c r="W46" s="6">
        <f t="shared" si="13"/>
        <v>0</v>
      </c>
      <c r="X46" s="6">
        <f t="shared" si="14"/>
        <v>0</v>
      </c>
      <c r="Y46" s="6">
        <f t="shared" si="15"/>
        <v>0</v>
      </c>
      <c r="Z46" s="6">
        <f t="shared" si="16"/>
        <v>0</v>
      </c>
      <c r="AA46" s="6">
        <f t="shared" si="17"/>
        <v>0</v>
      </c>
      <c r="AB46" s="6">
        <f t="shared" si="18"/>
        <v>0</v>
      </c>
      <c r="AC46" s="6">
        <f t="shared" si="19"/>
        <v>0</v>
      </c>
      <c r="AD46" s="6">
        <f t="shared" si="20"/>
        <v>0</v>
      </c>
      <c r="AE46" s="6">
        <f t="shared" si="21"/>
        <v>0</v>
      </c>
      <c r="AF46" s="6">
        <f t="shared" si="22"/>
        <v>0</v>
      </c>
      <c r="AG46" s="6">
        <f t="shared" si="23"/>
        <v>0</v>
      </c>
      <c r="AH46" s="6">
        <f t="shared" si="24"/>
        <v>0</v>
      </c>
      <c r="AI46" s="6">
        <f>IF(ISBLANK($B46),0,AK1+$J46*($B$2/60)*SIN($J$2)/AK5)</f>
        <v>0</v>
      </c>
      <c r="AJ46" s="6">
        <f>IF(ISBLANK($B46),0,AK2+$J46*($B$2/60)*COS($J$2))</f>
        <v>0</v>
      </c>
      <c r="AK46" s="6">
        <f t="shared" si="25"/>
        <v>0</v>
      </c>
      <c r="AL46" s="6">
        <f t="shared" si="26"/>
        <v>0</v>
      </c>
      <c r="AM46" s="6">
        <f t="shared" si="27"/>
        <v>0</v>
      </c>
      <c r="AN46" s="6">
        <f t="shared" si="28"/>
        <v>0</v>
      </c>
      <c r="AO46" s="6">
        <f t="shared" si="29"/>
        <v>0</v>
      </c>
      <c r="AP46" s="6">
        <f t="shared" si="30"/>
        <v>0</v>
      </c>
      <c r="AQ46" s="6">
        <f t="shared" si="31"/>
        <v>0</v>
      </c>
      <c r="AR46" s="6">
        <f t="shared" si="32"/>
        <v>0</v>
      </c>
      <c r="AS46" s="6">
        <f t="shared" si="33"/>
        <v>0</v>
      </c>
      <c r="AT46" s="6">
        <f t="shared" si="34"/>
        <v>0</v>
      </c>
      <c r="AU46" s="6">
        <f t="shared" si="35"/>
        <v>0</v>
      </c>
      <c r="AV46" s="6">
        <f t="shared" si="36"/>
        <v>0</v>
      </c>
      <c r="AW46" s="6">
        <f t="shared" si="37"/>
        <v>0</v>
      </c>
      <c r="AX46" s="6">
        <f t="shared" si="38"/>
        <v>0</v>
      </c>
      <c r="AY46" s="6">
        <f t="shared" si="39"/>
        <v>0</v>
      </c>
      <c r="AZ46" s="6">
        <f t="shared" si="40"/>
        <v>0</v>
      </c>
      <c r="BA46" s="6">
        <f t="shared" si="41"/>
        <v>0</v>
      </c>
      <c r="BB46" s="6">
        <f t="shared" si="42"/>
        <v>0</v>
      </c>
      <c r="BC46" s="6">
        <f t="shared" si="43"/>
        <v>0</v>
      </c>
      <c r="BD46" s="6">
        <f>IF(ISBLANK($B46),0,BF1+$J46*($B$2/60)*SIN($J$2)/BF5)</f>
        <v>0</v>
      </c>
      <c r="BE46" s="6">
        <f>IF(ISBLANK($B46),0,BF2+$J46*($B$2/60)*COS($J$2))</f>
        <v>0</v>
      </c>
      <c r="BF46" s="6">
        <f t="shared" si="44"/>
        <v>0</v>
      </c>
      <c r="BG46" s="6">
        <f t="shared" si="45"/>
        <v>0</v>
      </c>
      <c r="BH46" s="6">
        <f t="shared" si="46"/>
        <v>0</v>
      </c>
      <c r="BI46" s="6">
        <f t="shared" si="47"/>
        <v>0</v>
      </c>
      <c r="BJ46" s="6">
        <f t="shared" si="48"/>
        <v>0</v>
      </c>
      <c r="BK46" s="6">
        <f t="shared" si="49"/>
        <v>0</v>
      </c>
      <c r="BL46" s="6">
        <f t="shared" si="50"/>
        <v>0</v>
      </c>
      <c r="BM46" s="6">
        <f t="shared" si="51"/>
        <v>0</v>
      </c>
      <c r="BN46" s="6">
        <f t="shared" si="52"/>
        <v>0</v>
      </c>
      <c r="BO46" s="6">
        <f t="shared" si="53"/>
        <v>0</v>
      </c>
      <c r="BP46" s="6">
        <f t="shared" si="54"/>
        <v>0</v>
      </c>
      <c r="BQ46" s="6">
        <f t="shared" si="55"/>
        <v>0</v>
      </c>
      <c r="BR46" s="6">
        <f t="shared" si="56"/>
        <v>0</v>
      </c>
      <c r="BS46" s="6">
        <f t="shared" si="57"/>
        <v>0</v>
      </c>
      <c r="BT46" s="6">
        <f t="shared" si="58"/>
        <v>0</v>
      </c>
      <c r="BU46" s="6">
        <f t="shared" si="59"/>
        <v>0</v>
      </c>
      <c r="BV46" s="6">
        <f t="shared" si="60"/>
        <v>0</v>
      </c>
      <c r="BW46" s="6">
        <f t="shared" si="61"/>
        <v>0</v>
      </c>
      <c r="BX46" s="6">
        <f t="shared" si="62"/>
        <v>0</v>
      </c>
      <c r="BY46" s="6">
        <f>IF(ISBLANK($B46),0,CA1+$J46*($B$2/60)*SIN($J$2)/CA5)</f>
        <v>0</v>
      </c>
      <c r="BZ46" s="6">
        <f>IF(ISBLANK($B46),0,CA2+$J46*($B$2/60)*COS($J$2))</f>
        <v>0</v>
      </c>
      <c r="CA46" s="6">
        <f t="shared" si="63"/>
        <v>0</v>
      </c>
      <c r="CB46" s="6">
        <f t="shared" si="64"/>
        <v>0</v>
      </c>
      <c r="CC46" s="6">
        <f t="shared" si="65"/>
        <v>0</v>
      </c>
      <c r="CD46" s="6">
        <f t="shared" si="66"/>
        <v>0</v>
      </c>
      <c r="CE46" s="6">
        <f t="shared" si="67"/>
        <v>0</v>
      </c>
      <c r="CF46" s="6">
        <f t="shared" si="68"/>
        <v>0</v>
      </c>
      <c r="CG46" s="6">
        <f t="shared" si="69"/>
        <v>0</v>
      </c>
      <c r="CH46" s="6">
        <f t="shared" si="70"/>
        <v>0</v>
      </c>
      <c r="CI46" s="6">
        <f t="shared" si="71"/>
        <v>0</v>
      </c>
      <c r="CJ46" s="6">
        <f t="shared" si="72"/>
        <v>0</v>
      </c>
      <c r="CK46" s="6">
        <f t="shared" si="73"/>
        <v>0</v>
      </c>
      <c r="CL46" s="6">
        <f t="shared" si="74"/>
        <v>0</v>
      </c>
      <c r="CM46" s="6">
        <f t="shared" si="75"/>
        <v>0</v>
      </c>
      <c r="CN46" s="6">
        <f t="shared" si="76"/>
        <v>0</v>
      </c>
      <c r="CO46" s="6">
        <f t="shared" si="77"/>
        <v>0</v>
      </c>
      <c r="CP46" s="6">
        <f t="shared" si="78"/>
        <v>0</v>
      </c>
      <c r="CQ46" s="6">
        <f t="shared" si="79"/>
        <v>0</v>
      </c>
      <c r="CR46" s="6">
        <f t="shared" si="80"/>
        <v>0</v>
      </c>
      <c r="CS46" s="6">
        <f t="shared" si="81"/>
        <v>0</v>
      </c>
    </row>
    <row r="47" spans="1:97" ht="12.75">
      <c r="A47" s="13"/>
      <c r="B47" s="12"/>
      <c r="C47" s="14"/>
      <c r="D47" s="15">
        <f t="shared" si="1"/>
        <v>0</v>
      </c>
      <c r="E47" s="14"/>
      <c r="F47" s="15">
        <f t="shared" si="1"/>
        <v>0</v>
      </c>
      <c r="G47" s="14"/>
      <c r="H47" s="15">
        <f t="shared" si="0"/>
        <v>0</v>
      </c>
      <c r="I47" s="1" t="s">
        <v>21</v>
      </c>
      <c r="J47" s="6">
        <f t="shared" si="2"/>
        <v>0</v>
      </c>
      <c r="K47" s="6">
        <f t="shared" si="3"/>
        <v>0</v>
      </c>
      <c r="L47" s="6">
        <f t="shared" si="4"/>
        <v>0</v>
      </c>
      <c r="M47" s="6">
        <f t="shared" si="5"/>
        <v>0</v>
      </c>
      <c r="N47" s="6">
        <f>IF(ISBLANK($B47),0,P1+$J47*($B$2/60)*SIN($J$2)/P5)</f>
        <v>0</v>
      </c>
      <c r="O47" s="6">
        <f>IF(ISBLANK($B47),0,P2+$J47*($B$2/60)*COS($J$2))</f>
        <v>0</v>
      </c>
      <c r="P47" s="6">
        <f t="shared" si="6"/>
        <v>0</v>
      </c>
      <c r="Q47" s="6">
        <f t="shared" si="7"/>
        <v>0</v>
      </c>
      <c r="R47" s="6">
        <f t="shared" si="8"/>
        <v>0</v>
      </c>
      <c r="S47" s="6">
        <f t="shared" si="9"/>
        <v>0</v>
      </c>
      <c r="T47" s="6">
        <f t="shared" si="10"/>
        <v>0</v>
      </c>
      <c r="U47" s="6">
        <f t="shared" si="11"/>
        <v>0</v>
      </c>
      <c r="V47" s="6">
        <f t="shared" si="12"/>
        <v>0</v>
      </c>
      <c r="W47" s="6">
        <f t="shared" si="13"/>
        <v>0</v>
      </c>
      <c r="X47" s="6">
        <f t="shared" si="14"/>
        <v>0</v>
      </c>
      <c r="Y47" s="6">
        <f t="shared" si="15"/>
        <v>0</v>
      </c>
      <c r="Z47" s="6">
        <f t="shared" si="16"/>
        <v>0</v>
      </c>
      <c r="AA47" s="6">
        <f t="shared" si="17"/>
        <v>0</v>
      </c>
      <c r="AB47" s="6">
        <f t="shared" si="18"/>
        <v>0</v>
      </c>
      <c r="AC47" s="6">
        <f t="shared" si="19"/>
        <v>0</v>
      </c>
      <c r="AD47" s="6">
        <f t="shared" si="20"/>
        <v>0</v>
      </c>
      <c r="AE47" s="6">
        <f t="shared" si="21"/>
        <v>0</v>
      </c>
      <c r="AF47" s="6">
        <f t="shared" si="22"/>
        <v>0</v>
      </c>
      <c r="AG47" s="6">
        <f t="shared" si="23"/>
        <v>0</v>
      </c>
      <c r="AH47" s="6">
        <f t="shared" si="24"/>
        <v>0</v>
      </c>
      <c r="AI47" s="6">
        <f>IF(ISBLANK($B47),0,AK1+$J47*($B$2/60)*SIN($J$2)/AK5)</f>
        <v>0</v>
      </c>
      <c r="AJ47" s="6">
        <f>IF(ISBLANK($B47),0,AK2+$J47*($B$2/60)*COS($J$2))</f>
        <v>0</v>
      </c>
      <c r="AK47" s="6">
        <f t="shared" si="25"/>
        <v>0</v>
      </c>
      <c r="AL47" s="6">
        <f t="shared" si="26"/>
        <v>0</v>
      </c>
      <c r="AM47" s="6">
        <f t="shared" si="27"/>
        <v>0</v>
      </c>
      <c r="AN47" s="6">
        <f t="shared" si="28"/>
        <v>0</v>
      </c>
      <c r="AO47" s="6">
        <f t="shared" si="29"/>
        <v>0</v>
      </c>
      <c r="AP47" s="6">
        <f t="shared" si="30"/>
        <v>0</v>
      </c>
      <c r="AQ47" s="6">
        <f t="shared" si="31"/>
        <v>0</v>
      </c>
      <c r="AR47" s="6">
        <f t="shared" si="32"/>
        <v>0</v>
      </c>
      <c r="AS47" s="6">
        <f t="shared" si="33"/>
        <v>0</v>
      </c>
      <c r="AT47" s="6">
        <f t="shared" si="34"/>
        <v>0</v>
      </c>
      <c r="AU47" s="6">
        <f t="shared" si="35"/>
        <v>0</v>
      </c>
      <c r="AV47" s="6">
        <f t="shared" si="36"/>
        <v>0</v>
      </c>
      <c r="AW47" s="6">
        <f t="shared" si="37"/>
        <v>0</v>
      </c>
      <c r="AX47" s="6">
        <f t="shared" si="38"/>
        <v>0</v>
      </c>
      <c r="AY47" s="6">
        <f t="shared" si="39"/>
        <v>0</v>
      </c>
      <c r="AZ47" s="6">
        <f t="shared" si="40"/>
        <v>0</v>
      </c>
      <c r="BA47" s="6">
        <f t="shared" si="41"/>
        <v>0</v>
      </c>
      <c r="BB47" s="6">
        <f t="shared" si="42"/>
        <v>0</v>
      </c>
      <c r="BC47" s="6">
        <f t="shared" si="43"/>
        <v>0</v>
      </c>
      <c r="BD47" s="6">
        <f>IF(ISBLANK($B47),0,BF1+$J47*($B$2/60)*SIN($J$2)/BF5)</f>
        <v>0</v>
      </c>
      <c r="BE47" s="6">
        <f>IF(ISBLANK($B47),0,BF2+$J47*($B$2/60)*COS($J$2))</f>
        <v>0</v>
      </c>
      <c r="BF47" s="6">
        <f t="shared" si="44"/>
        <v>0</v>
      </c>
      <c r="BG47" s="6">
        <f t="shared" si="45"/>
        <v>0</v>
      </c>
      <c r="BH47" s="6">
        <f t="shared" si="46"/>
        <v>0</v>
      </c>
      <c r="BI47" s="6">
        <f t="shared" si="47"/>
        <v>0</v>
      </c>
      <c r="BJ47" s="6">
        <f t="shared" si="48"/>
        <v>0</v>
      </c>
      <c r="BK47" s="6">
        <f t="shared" si="49"/>
        <v>0</v>
      </c>
      <c r="BL47" s="6">
        <f t="shared" si="50"/>
        <v>0</v>
      </c>
      <c r="BM47" s="6">
        <f t="shared" si="51"/>
        <v>0</v>
      </c>
      <c r="BN47" s="6">
        <f t="shared" si="52"/>
        <v>0</v>
      </c>
      <c r="BO47" s="6">
        <f t="shared" si="53"/>
        <v>0</v>
      </c>
      <c r="BP47" s="6">
        <f t="shared" si="54"/>
        <v>0</v>
      </c>
      <c r="BQ47" s="6">
        <f t="shared" si="55"/>
        <v>0</v>
      </c>
      <c r="BR47" s="6">
        <f t="shared" si="56"/>
        <v>0</v>
      </c>
      <c r="BS47" s="6">
        <f t="shared" si="57"/>
        <v>0</v>
      </c>
      <c r="BT47" s="6">
        <f t="shared" si="58"/>
        <v>0</v>
      </c>
      <c r="BU47" s="6">
        <f t="shared" si="59"/>
        <v>0</v>
      </c>
      <c r="BV47" s="6">
        <f t="shared" si="60"/>
        <v>0</v>
      </c>
      <c r="BW47" s="6">
        <f t="shared" si="61"/>
        <v>0</v>
      </c>
      <c r="BX47" s="6">
        <f t="shared" si="62"/>
        <v>0</v>
      </c>
      <c r="BY47" s="6">
        <f>IF(ISBLANK($B47),0,CA1+$J47*($B$2/60)*SIN($J$2)/CA5)</f>
        <v>0</v>
      </c>
      <c r="BZ47" s="6">
        <f>IF(ISBLANK($B47),0,CA2+$J47*($B$2/60)*COS($J$2))</f>
        <v>0</v>
      </c>
      <c r="CA47" s="6">
        <f t="shared" si="63"/>
        <v>0</v>
      </c>
      <c r="CB47" s="6">
        <f t="shared" si="64"/>
        <v>0</v>
      </c>
      <c r="CC47" s="6">
        <f t="shared" si="65"/>
        <v>0</v>
      </c>
      <c r="CD47" s="6">
        <f t="shared" si="66"/>
        <v>0</v>
      </c>
      <c r="CE47" s="6">
        <f t="shared" si="67"/>
        <v>0</v>
      </c>
      <c r="CF47" s="6">
        <f t="shared" si="68"/>
        <v>0</v>
      </c>
      <c r="CG47" s="6">
        <f t="shared" si="69"/>
        <v>0</v>
      </c>
      <c r="CH47" s="6">
        <f t="shared" si="70"/>
        <v>0</v>
      </c>
      <c r="CI47" s="6">
        <f t="shared" si="71"/>
        <v>0</v>
      </c>
      <c r="CJ47" s="6">
        <f t="shared" si="72"/>
        <v>0</v>
      </c>
      <c r="CK47" s="6">
        <f t="shared" si="73"/>
        <v>0</v>
      </c>
      <c r="CL47" s="6">
        <f t="shared" si="74"/>
        <v>0</v>
      </c>
      <c r="CM47" s="6">
        <f t="shared" si="75"/>
        <v>0</v>
      </c>
      <c r="CN47" s="6">
        <f t="shared" si="76"/>
        <v>0</v>
      </c>
      <c r="CO47" s="6">
        <f t="shared" si="77"/>
        <v>0</v>
      </c>
      <c r="CP47" s="6">
        <f t="shared" si="78"/>
        <v>0</v>
      </c>
      <c r="CQ47" s="6">
        <f t="shared" si="79"/>
        <v>0</v>
      </c>
      <c r="CR47" s="6">
        <f t="shared" si="80"/>
        <v>0</v>
      </c>
      <c r="CS47" s="6">
        <f t="shared" si="81"/>
        <v>0</v>
      </c>
    </row>
    <row r="48" spans="1:97" ht="12.75">
      <c r="A48" s="13"/>
      <c r="B48" s="12"/>
      <c r="C48" s="14"/>
      <c r="D48" s="15">
        <f t="shared" si="1"/>
        <v>0</v>
      </c>
      <c r="E48" s="14"/>
      <c r="F48" s="15">
        <f t="shared" si="1"/>
        <v>0</v>
      </c>
      <c r="G48" s="14"/>
      <c r="H48" s="15">
        <f t="shared" si="0"/>
        <v>0</v>
      </c>
      <c r="I48" s="1" t="s">
        <v>21</v>
      </c>
      <c r="J48" s="6">
        <f t="shared" si="2"/>
        <v>0</v>
      </c>
      <c r="K48" s="6">
        <f t="shared" si="3"/>
        <v>0</v>
      </c>
      <c r="L48" s="6">
        <f t="shared" si="4"/>
        <v>0</v>
      </c>
      <c r="M48" s="6">
        <f t="shared" si="5"/>
        <v>0</v>
      </c>
      <c r="N48" s="6">
        <f>IF(ISBLANK($B48),0,P1+$J48*($B$2/60)*SIN($J$2)/P5)</f>
        <v>0</v>
      </c>
      <c r="O48" s="6">
        <f>IF(ISBLANK($B48),0,P2+$J48*($B$2/60)*COS($J$2))</f>
        <v>0</v>
      </c>
      <c r="P48" s="6">
        <f t="shared" si="6"/>
        <v>0</v>
      </c>
      <c r="Q48" s="6">
        <f t="shared" si="7"/>
        <v>0</v>
      </c>
      <c r="R48" s="6">
        <f t="shared" si="8"/>
        <v>0</v>
      </c>
      <c r="S48" s="6">
        <f t="shared" si="9"/>
        <v>0</v>
      </c>
      <c r="T48" s="6">
        <f t="shared" si="10"/>
        <v>0</v>
      </c>
      <c r="U48" s="6">
        <f t="shared" si="11"/>
        <v>0</v>
      </c>
      <c r="V48" s="6">
        <f t="shared" si="12"/>
        <v>0</v>
      </c>
      <c r="W48" s="6">
        <f t="shared" si="13"/>
        <v>0</v>
      </c>
      <c r="X48" s="6">
        <f t="shared" si="14"/>
        <v>0</v>
      </c>
      <c r="Y48" s="6">
        <f t="shared" si="15"/>
        <v>0</v>
      </c>
      <c r="Z48" s="6">
        <f t="shared" si="16"/>
        <v>0</v>
      </c>
      <c r="AA48" s="6">
        <f t="shared" si="17"/>
        <v>0</v>
      </c>
      <c r="AB48" s="6">
        <f t="shared" si="18"/>
        <v>0</v>
      </c>
      <c r="AC48" s="6">
        <f t="shared" si="19"/>
        <v>0</v>
      </c>
      <c r="AD48" s="6">
        <f t="shared" si="20"/>
        <v>0</v>
      </c>
      <c r="AE48" s="6">
        <f t="shared" si="21"/>
        <v>0</v>
      </c>
      <c r="AF48" s="6">
        <f t="shared" si="22"/>
        <v>0</v>
      </c>
      <c r="AG48" s="6">
        <f t="shared" si="23"/>
        <v>0</v>
      </c>
      <c r="AH48" s="6">
        <f t="shared" si="24"/>
        <v>0</v>
      </c>
      <c r="AI48" s="6">
        <f>IF(ISBLANK($B48),0,AK1+$J48*($B$2/60)*SIN($J$2)/AK5)</f>
        <v>0</v>
      </c>
      <c r="AJ48" s="6">
        <f>IF(ISBLANK($B48),0,AK2+$J48*($B$2/60)*COS($J$2))</f>
        <v>0</v>
      </c>
      <c r="AK48" s="6">
        <f t="shared" si="25"/>
        <v>0</v>
      </c>
      <c r="AL48" s="6">
        <f t="shared" si="26"/>
        <v>0</v>
      </c>
      <c r="AM48" s="6">
        <f t="shared" si="27"/>
        <v>0</v>
      </c>
      <c r="AN48" s="6">
        <f t="shared" si="28"/>
        <v>0</v>
      </c>
      <c r="AO48" s="6">
        <f t="shared" si="29"/>
        <v>0</v>
      </c>
      <c r="AP48" s="6">
        <f t="shared" si="30"/>
        <v>0</v>
      </c>
      <c r="AQ48" s="6">
        <f t="shared" si="31"/>
        <v>0</v>
      </c>
      <c r="AR48" s="6">
        <f t="shared" si="32"/>
        <v>0</v>
      </c>
      <c r="AS48" s="6">
        <f t="shared" si="33"/>
        <v>0</v>
      </c>
      <c r="AT48" s="6">
        <f t="shared" si="34"/>
        <v>0</v>
      </c>
      <c r="AU48" s="6">
        <f t="shared" si="35"/>
        <v>0</v>
      </c>
      <c r="AV48" s="6">
        <f t="shared" si="36"/>
        <v>0</v>
      </c>
      <c r="AW48" s="6">
        <f t="shared" si="37"/>
        <v>0</v>
      </c>
      <c r="AX48" s="6">
        <f t="shared" si="38"/>
        <v>0</v>
      </c>
      <c r="AY48" s="6">
        <f t="shared" si="39"/>
        <v>0</v>
      </c>
      <c r="AZ48" s="6">
        <f t="shared" si="40"/>
        <v>0</v>
      </c>
      <c r="BA48" s="6">
        <f t="shared" si="41"/>
        <v>0</v>
      </c>
      <c r="BB48" s="6">
        <f t="shared" si="42"/>
        <v>0</v>
      </c>
      <c r="BC48" s="6">
        <f t="shared" si="43"/>
        <v>0</v>
      </c>
      <c r="BD48" s="6">
        <f>IF(ISBLANK($B48),0,BF1+$J48*($B$2/60)*SIN($J$2)/BF5)</f>
        <v>0</v>
      </c>
      <c r="BE48" s="6">
        <f>IF(ISBLANK($B48),0,BF2+$J48*($B$2/60)*COS($J$2))</f>
        <v>0</v>
      </c>
      <c r="BF48" s="6">
        <f t="shared" si="44"/>
        <v>0</v>
      </c>
      <c r="BG48" s="6">
        <f t="shared" si="45"/>
        <v>0</v>
      </c>
      <c r="BH48" s="6">
        <f t="shared" si="46"/>
        <v>0</v>
      </c>
      <c r="BI48" s="6">
        <f t="shared" si="47"/>
        <v>0</v>
      </c>
      <c r="BJ48" s="6">
        <f t="shared" si="48"/>
        <v>0</v>
      </c>
      <c r="BK48" s="6">
        <f t="shared" si="49"/>
        <v>0</v>
      </c>
      <c r="BL48" s="6">
        <f t="shared" si="50"/>
        <v>0</v>
      </c>
      <c r="BM48" s="6">
        <f t="shared" si="51"/>
        <v>0</v>
      </c>
      <c r="BN48" s="6">
        <f t="shared" si="52"/>
        <v>0</v>
      </c>
      <c r="BO48" s="6">
        <f t="shared" si="53"/>
        <v>0</v>
      </c>
      <c r="BP48" s="6">
        <f t="shared" si="54"/>
        <v>0</v>
      </c>
      <c r="BQ48" s="6">
        <f t="shared" si="55"/>
        <v>0</v>
      </c>
      <c r="BR48" s="6">
        <f t="shared" si="56"/>
        <v>0</v>
      </c>
      <c r="BS48" s="6">
        <f t="shared" si="57"/>
        <v>0</v>
      </c>
      <c r="BT48" s="6">
        <f t="shared" si="58"/>
        <v>0</v>
      </c>
      <c r="BU48" s="6">
        <f t="shared" si="59"/>
        <v>0</v>
      </c>
      <c r="BV48" s="6">
        <f t="shared" si="60"/>
        <v>0</v>
      </c>
      <c r="BW48" s="6">
        <f t="shared" si="61"/>
        <v>0</v>
      </c>
      <c r="BX48" s="6">
        <f t="shared" si="62"/>
        <v>0</v>
      </c>
      <c r="BY48" s="6">
        <f>IF(ISBLANK($B48),0,CA1+$J48*($B$2/60)*SIN($J$2)/CA5)</f>
        <v>0</v>
      </c>
      <c r="BZ48" s="6">
        <f>IF(ISBLANK($B48),0,CA2+$J48*($B$2/60)*COS($J$2))</f>
        <v>0</v>
      </c>
      <c r="CA48" s="6">
        <f t="shared" si="63"/>
        <v>0</v>
      </c>
      <c r="CB48" s="6">
        <f t="shared" si="64"/>
        <v>0</v>
      </c>
      <c r="CC48" s="6">
        <f t="shared" si="65"/>
        <v>0</v>
      </c>
      <c r="CD48" s="6">
        <f t="shared" si="66"/>
        <v>0</v>
      </c>
      <c r="CE48" s="6">
        <f t="shared" si="67"/>
        <v>0</v>
      </c>
      <c r="CF48" s="6">
        <f t="shared" si="68"/>
        <v>0</v>
      </c>
      <c r="CG48" s="6">
        <f t="shared" si="69"/>
        <v>0</v>
      </c>
      <c r="CH48" s="6">
        <f t="shared" si="70"/>
        <v>0</v>
      </c>
      <c r="CI48" s="6">
        <f t="shared" si="71"/>
        <v>0</v>
      </c>
      <c r="CJ48" s="6">
        <f t="shared" si="72"/>
        <v>0</v>
      </c>
      <c r="CK48" s="6">
        <f t="shared" si="73"/>
        <v>0</v>
      </c>
      <c r="CL48" s="6">
        <f t="shared" si="74"/>
        <v>0</v>
      </c>
      <c r="CM48" s="6">
        <f t="shared" si="75"/>
        <v>0</v>
      </c>
      <c r="CN48" s="6">
        <f t="shared" si="76"/>
        <v>0</v>
      </c>
      <c r="CO48" s="6">
        <f t="shared" si="77"/>
        <v>0</v>
      </c>
      <c r="CP48" s="6">
        <f t="shared" si="78"/>
        <v>0</v>
      </c>
      <c r="CQ48" s="6">
        <f t="shared" si="79"/>
        <v>0</v>
      </c>
      <c r="CR48" s="6">
        <f t="shared" si="80"/>
        <v>0</v>
      </c>
      <c r="CS48" s="6">
        <f t="shared" si="81"/>
        <v>0</v>
      </c>
    </row>
    <row r="49" spans="1:97" ht="12.75">
      <c r="A49" s="13"/>
      <c r="B49" s="12"/>
      <c r="C49" s="14"/>
      <c r="D49" s="15">
        <f t="shared" si="1"/>
        <v>0</v>
      </c>
      <c r="E49" s="14"/>
      <c r="F49" s="15">
        <f t="shared" si="1"/>
        <v>0</v>
      </c>
      <c r="G49" s="14"/>
      <c r="H49" s="15">
        <f t="shared" si="0"/>
        <v>0</v>
      </c>
      <c r="I49" s="1" t="s">
        <v>21</v>
      </c>
      <c r="J49" s="6">
        <f t="shared" si="2"/>
        <v>0</v>
      </c>
      <c r="K49" s="6">
        <f t="shared" si="3"/>
        <v>0</v>
      </c>
      <c r="L49" s="6">
        <f t="shared" si="4"/>
        <v>0</v>
      </c>
      <c r="M49" s="6">
        <f t="shared" si="5"/>
        <v>0</v>
      </c>
      <c r="N49" s="6">
        <f>IF(ISBLANK($B49),0,P1+$J49*($B$2/60)*SIN($J$2)/P5)</f>
        <v>0</v>
      </c>
      <c r="O49" s="6">
        <f>IF(ISBLANK($B49),0,P2+$J49*($B$2/60)*COS($J$2))</f>
        <v>0</v>
      </c>
      <c r="P49" s="6">
        <f t="shared" si="6"/>
        <v>0</v>
      </c>
      <c r="Q49" s="6">
        <f t="shared" si="7"/>
        <v>0</v>
      </c>
      <c r="R49" s="6">
        <f t="shared" si="8"/>
        <v>0</v>
      </c>
      <c r="S49" s="6">
        <f t="shared" si="9"/>
        <v>0</v>
      </c>
      <c r="T49" s="6">
        <f t="shared" si="10"/>
        <v>0</v>
      </c>
      <c r="U49" s="6">
        <f t="shared" si="11"/>
        <v>0</v>
      </c>
      <c r="V49" s="6">
        <f t="shared" si="12"/>
        <v>0</v>
      </c>
      <c r="W49" s="6">
        <f t="shared" si="13"/>
        <v>0</v>
      </c>
      <c r="X49" s="6">
        <f t="shared" si="14"/>
        <v>0</v>
      </c>
      <c r="Y49" s="6">
        <f t="shared" si="15"/>
        <v>0</v>
      </c>
      <c r="Z49" s="6">
        <f t="shared" si="16"/>
        <v>0</v>
      </c>
      <c r="AA49" s="6">
        <f t="shared" si="17"/>
        <v>0</v>
      </c>
      <c r="AB49" s="6">
        <f t="shared" si="18"/>
        <v>0</v>
      </c>
      <c r="AC49" s="6">
        <f t="shared" si="19"/>
        <v>0</v>
      </c>
      <c r="AD49" s="6">
        <f t="shared" si="20"/>
        <v>0</v>
      </c>
      <c r="AE49" s="6">
        <f t="shared" si="21"/>
        <v>0</v>
      </c>
      <c r="AF49" s="6">
        <f t="shared" si="22"/>
        <v>0</v>
      </c>
      <c r="AG49" s="6">
        <f t="shared" si="23"/>
        <v>0</v>
      </c>
      <c r="AH49" s="6">
        <f t="shared" si="24"/>
        <v>0</v>
      </c>
      <c r="AI49" s="6">
        <f>IF(ISBLANK($B49),0,AK1+$J49*($B$2/60)*SIN($J$2)/AK5)</f>
        <v>0</v>
      </c>
      <c r="AJ49" s="6">
        <f>IF(ISBLANK($B49),0,AK2+$J49*($B$2/60)*COS($J$2))</f>
        <v>0</v>
      </c>
      <c r="AK49" s="6">
        <f t="shared" si="25"/>
        <v>0</v>
      </c>
      <c r="AL49" s="6">
        <f t="shared" si="26"/>
        <v>0</v>
      </c>
      <c r="AM49" s="6">
        <f t="shared" si="27"/>
        <v>0</v>
      </c>
      <c r="AN49" s="6">
        <f t="shared" si="28"/>
        <v>0</v>
      </c>
      <c r="AO49" s="6">
        <f t="shared" si="29"/>
        <v>0</v>
      </c>
      <c r="AP49" s="6">
        <f t="shared" si="30"/>
        <v>0</v>
      </c>
      <c r="AQ49" s="6">
        <f t="shared" si="31"/>
        <v>0</v>
      </c>
      <c r="AR49" s="6">
        <f t="shared" si="32"/>
        <v>0</v>
      </c>
      <c r="AS49" s="6">
        <f t="shared" si="33"/>
        <v>0</v>
      </c>
      <c r="AT49" s="6">
        <f t="shared" si="34"/>
        <v>0</v>
      </c>
      <c r="AU49" s="6">
        <f t="shared" si="35"/>
        <v>0</v>
      </c>
      <c r="AV49" s="6">
        <f t="shared" si="36"/>
        <v>0</v>
      </c>
      <c r="AW49" s="6">
        <f t="shared" si="37"/>
        <v>0</v>
      </c>
      <c r="AX49" s="6">
        <f t="shared" si="38"/>
        <v>0</v>
      </c>
      <c r="AY49" s="6">
        <f t="shared" si="39"/>
        <v>0</v>
      </c>
      <c r="AZ49" s="6">
        <f t="shared" si="40"/>
        <v>0</v>
      </c>
      <c r="BA49" s="6">
        <f t="shared" si="41"/>
        <v>0</v>
      </c>
      <c r="BB49" s="6">
        <f t="shared" si="42"/>
        <v>0</v>
      </c>
      <c r="BC49" s="6">
        <f t="shared" si="43"/>
        <v>0</v>
      </c>
      <c r="BD49" s="6">
        <f>IF(ISBLANK($B49),0,BF1+$J49*($B$2/60)*SIN($J$2)/BF5)</f>
        <v>0</v>
      </c>
      <c r="BE49" s="6">
        <f>IF(ISBLANK($B49),0,BF2+$J49*($B$2/60)*COS($J$2))</f>
        <v>0</v>
      </c>
      <c r="BF49" s="6">
        <f t="shared" si="44"/>
        <v>0</v>
      </c>
      <c r="BG49" s="6">
        <f t="shared" si="45"/>
        <v>0</v>
      </c>
      <c r="BH49" s="6">
        <f t="shared" si="46"/>
        <v>0</v>
      </c>
      <c r="BI49" s="6">
        <f t="shared" si="47"/>
        <v>0</v>
      </c>
      <c r="BJ49" s="6">
        <f t="shared" si="48"/>
        <v>0</v>
      </c>
      <c r="BK49" s="6">
        <f t="shared" si="49"/>
        <v>0</v>
      </c>
      <c r="BL49" s="6">
        <f t="shared" si="50"/>
        <v>0</v>
      </c>
      <c r="BM49" s="6">
        <f t="shared" si="51"/>
        <v>0</v>
      </c>
      <c r="BN49" s="6">
        <f t="shared" si="52"/>
        <v>0</v>
      </c>
      <c r="BO49" s="6">
        <f t="shared" si="53"/>
        <v>0</v>
      </c>
      <c r="BP49" s="6">
        <f t="shared" si="54"/>
        <v>0</v>
      </c>
      <c r="BQ49" s="6">
        <f t="shared" si="55"/>
        <v>0</v>
      </c>
      <c r="BR49" s="6">
        <f t="shared" si="56"/>
        <v>0</v>
      </c>
      <c r="BS49" s="6">
        <f t="shared" si="57"/>
        <v>0</v>
      </c>
      <c r="BT49" s="6">
        <f t="shared" si="58"/>
        <v>0</v>
      </c>
      <c r="BU49" s="6">
        <f t="shared" si="59"/>
        <v>0</v>
      </c>
      <c r="BV49" s="6">
        <f t="shared" si="60"/>
        <v>0</v>
      </c>
      <c r="BW49" s="6">
        <f t="shared" si="61"/>
        <v>0</v>
      </c>
      <c r="BX49" s="6">
        <f t="shared" si="62"/>
        <v>0</v>
      </c>
      <c r="BY49" s="6">
        <f>IF(ISBLANK($B49),0,CA1+$J49*($B$2/60)*SIN($J$2)/CA5)</f>
        <v>0</v>
      </c>
      <c r="BZ49" s="6">
        <f>IF(ISBLANK($B49),0,CA2+$J49*($B$2/60)*COS($J$2))</f>
        <v>0</v>
      </c>
      <c r="CA49" s="6">
        <f t="shared" si="63"/>
        <v>0</v>
      </c>
      <c r="CB49" s="6">
        <f t="shared" si="64"/>
        <v>0</v>
      </c>
      <c r="CC49" s="6">
        <f t="shared" si="65"/>
        <v>0</v>
      </c>
      <c r="CD49" s="6">
        <f t="shared" si="66"/>
        <v>0</v>
      </c>
      <c r="CE49" s="6">
        <f t="shared" si="67"/>
        <v>0</v>
      </c>
      <c r="CF49" s="6">
        <f t="shared" si="68"/>
        <v>0</v>
      </c>
      <c r="CG49" s="6">
        <f t="shared" si="69"/>
        <v>0</v>
      </c>
      <c r="CH49" s="6">
        <f t="shared" si="70"/>
        <v>0</v>
      </c>
      <c r="CI49" s="6">
        <f t="shared" si="71"/>
        <v>0</v>
      </c>
      <c r="CJ49" s="6">
        <f t="shared" si="72"/>
        <v>0</v>
      </c>
      <c r="CK49" s="6">
        <f t="shared" si="73"/>
        <v>0</v>
      </c>
      <c r="CL49" s="6">
        <f t="shared" si="74"/>
        <v>0</v>
      </c>
      <c r="CM49" s="6">
        <f t="shared" si="75"/>
        <v>0</v>
      </c>
      <c r="CN49" s="6">
        <f t="shared" si="76"/>
        <v>0</v>
      </c>
      <c r="CO49" s="6">
        <f t="shared" si="77"/>
        <v>0</v>
      </c>
      <c r="CP49" s="6">
        <f t="shared" si="78"/>
        <v>0</v>
      </c>
      <c r="CQ49" s="6">
        <f t="shared" si="79"/>
        <v>0</v>
      </c>
      <c r="CR49" s="6">
        <f t="shared" si="80"/>
        <v>0</v>
      </c>
      <c r="CS49" s="6">
        <f t="shared" si="81"/>
        <v>0</v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&amp;CMany-body fix
round of observations on a moving vessel</oddHeader>
    <oddFooter>&amp;CCopyright 2009-2011. Navigation Spreadsheets.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2009-12-20T20:58:12Z</dcterms:created>
  <dcterms:modified xsi:type="dcterms:W3CDTF">2013-03-09T13:10:56Z</dcterms:modified>
  <cp:category/>
  <cp:version/>
  <cp:contentType/>
  <cp:contentStatus/>
</cp:coreProperties>
</file>