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readme - leeme" sheetId="1" r:id="rId1"/>
    <sheet name="english" sheetId="2" r:id="rId2"/>
  </sheets>
  <definedNames/>
  <calcPr fullCalcOnLoad="1"/>
</workbook>
</file>

<file path=xl/sharedStrings.xml><?xml version="1.0" encoding="utf-8"?>
<sst xmlns="http://schemas.openxmlformats.org/spreadsheetml/2006/main" count="62" uniqueCount="37">
  <si>
    <t xml:space="preserve">LHA = GHA + L </t>
  </si>
  <si>
    <t xml:space="preserve">0 &lt;= LHA &lt;= 360º </t>
  </si>
  <si>
    <t>Sin Hc = sin B sin Dec + cos B cos Dec cos LHA</t>
  </si>
  <si>
    <t>hs</t>
  </si>
  <si>
    <t>UT1</t>
  </si>
  <si>
    <t>Hc</t>
  </si>
  <si>
    <t>h:m:s</t>
  </si>
  <si>
    <t>º</t>
  </si>
  <si>
    <t>'</t>
  </si>
  <si>
    <t>B</t>
  </si>
  <si>
    <t>Dec</t>
  </si>
  <si>
    <t>LHA</t>
  </si>
  <si>
    <t>L</t>
  </si>
  <si>
    <t>GHA</t>
  </si>
  <si>
    <t>Variable</t>
  </si>
  <si>
    <t>Ud</t>
  </si>
  <si>
    <t>Sg</t>
  </si>
  <si>
    <t>Universal time</t>
  </si>
  <si>
    <t>+</t>
  </si>
  <si>
    <t>Sextant altitude</t>
  </si>
  <si>
    <t>º '</t>
  </si>
  <si>
    <t>Latitude</t>
  </si>
  <si>
    <t>+N/-S</t>
  </si>
  <si>
    <t>-W/+E</t>
  </si>
  <si>
    <t xml:space="preserve">0 &lt;= GHA &lt;= 360º </t>
  </si>
  <si>
    <t xml:space="preserve">0 &lt;= hs &lt;= 90º </t>
  </si>
  <si>
    <t>mean</t>
  </si>
  <si>
    <t>Sextant</t>
  </si>
  <si>
    <t>Calculated Altitude</t>
  </si>
  <si>
    <t>Nautical Almanac</t>
  </si>
  <si>
    <t>Estimated position</t>
  </si>
  <si>
    <t>Chronometer</t>
  </si>
  <si>
    <t>Longitude</t>
  </si>
  <si>
    <t>Greenwich Hour Angle</t>
  </si>
  <si>
    <t>Declination</t>
  </si>
  <si>
    <t>Local Hour Angle</t>
  </si>
  <si>
    <t>Altitude - calculated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</si>
</sst>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0.00"/>
  </numFmts>
  <fonts count="11">
    <font>
      <sz val="10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22"/>
      </bottom>
    </border>
    <border>
      <left style="thin">
        <color indexed="1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12"/>
      </left>
      <right style="thin">
        <color indexed="22"/>
      </right>
      <top style="thin">
        <color indexed="12"/>
      </top>
      <bottom style="thin">
        <color indexed="22"/>
      </bottom>
    </border>
    <border>
      <left style="thin">
        <color indexed="1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1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22"/>
      </bottom>
    </border>
    <border>
      <left style="thin">
        <color indexed="12"/>
      </left>
      <right style="thin">
        <color indexed="1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12"/>
      </left>
      <right style="thin">
        <color indexed="55"/>
      </right>
      <top style="thin">
        <color indexed="1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12"/>
      </top>
      <bottom style="thin">
        <color indexed="55"/>
      </bottom>
    </border>
    <border>
      <left style="thin">
        <color indexed="55"/>
      </left>
      <right style="thin">
        <color indexed="12"/>
      </right>
      <top style="thin">
        <color indexed="12"/>
      </top>
      <bottom style="thin">
        <color indexed="55"/>
      </bottom>
    </border>
    <border>
      <left style="thin">
        <color indexed="1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12"/>
      </left>
      <right style="thin">
        <color indexed="55"/>
      </right>
      <top style="thin">
        <color indexed="55"/>
      </top>
      <bottom style="thin">
        <color indexed="1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1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21" fontId="5" fillId="0" borderId="2" xfId="0" applyNumberFormat="1" applyFont="1" applyBorder="1" applyAlignment="1">
      <alignment horizontal="center"/>
    </xf>
    <xf numFmtId="2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 quotePrefix="1">
      <alignment horizontal="center"/>
    </xf>
    <xf numFmtId="184" fontId="5" fillId="0" borderId="6" xfId="0" applyNumberFormat="1" applyFont="1" applyBorder="1" applyAlignment="1">
      <alignment horizontal="center"/>
    </xf>
    <xf numFmtId="184" fontId="5" fillId="0" borderId="7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84" fontId="2" fillId="0" borderId="9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1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4" fontId="5" fillId="0" borderId="28" xfId="0" applyNumberFormat="1" applyFont="1" applyBorder="1" applyAlignment="1">
      <alignment horizontal="center"/>
    </xf>
    <xf numFmtId="184" fontId="2" fillId="0" borderId="29" xfId="0" applyNumberFormat="1" applyFont="1" applyBorder="1" applyAlignment="1">
      <alignment horizontal="center"/>
    </xf>
    <xf numFmtId="21" fontId="8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84" fontId="8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2" borderId="3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547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english!$I$4:$I$5</c:f>
              <c:strCache/>
            </c:strRef>
          </c:xVal>
          <c:yVal>
            <c:numRef>
              <c:f>english!$O$4:$O$5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english!$C$10</c:f>
              <c:strCache/>
            </c:strRef>
          </c:xVal>
          <c:yVal>
            <c:numRef>
              <c:f>english!$F$10</c:f>
              <c:numCache/>
            </c:numRef>
          </c:yVal>
          <c:smooth val="0"/>
        </c:ser>
        <c:ser>
          <c:idx val="0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english!$C$5:$C$9</c:f>
              <c:strCache/>
            </c:strRef>
          </c:xVal>
          <c:yVal>
            <c:numRef>
              <c:f>english!$F$5:$F$9</c:f>
              <c:numCache/>
            </c:numRef>
          </c:yVal>
          <c:smooth val="0"/>
        </c:ser>
        <c:axId val="45341138"/>
        <c:axId val="5417059"/>
      </c:scatterChart>
      <c:valAx>
        <c:axId val="4534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UT1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crossBetween val="midCat"/>
        <c:dispUnits/>
      </c:valAx>
      <c:valAx>
        <c:axId val="541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41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38100</xdr:rowOff>
    </xdr:from>
    <xdr:to>
      <xdr:col>16</xdr:col>
      <xdr:colOff>19050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428625" y="1752600"/>
        <a:ext cx="73437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57421875" style="0" customWidth="1"/>
    <col min="2" max="2" width="10.7109375" style="4" customWidth="1"/>
    <col min="3" max="3" width="19.57421875" style="0" bestFit="1" customWidth="1"/>
    <col min="4" max="4" width="7.421875" style="33" customWidth="1"/>
    <col min="5" max="5" width="7.421875" style="34" customWidth="1"/>
    <col min="6" max="6" width="17.28125" style="0" bestFit="1" customWidth="1"/>
    <col min="7" max="7" width="43.140625" style="0" bestFit="1" customWidth="1"/>
    <col min="8" max="16384" width="9.140625" style="0" customWidth="1"/>
  </cols>
  <sheetData>
    <row r="2" spans="2:7" ht="12.75">
      <c r="B2" s="52" t="s">
        <v>14</v>
      </c>
      <c r="C2" s="53"/>
      <c r="D2" s="19" t="s">
        <v>15</v>
      </c>
      <c r="E2" s="20" t="s">
        <v>16</v>
      </c>
      <c r="F2" s="20"/>
      <c r="G2" s="21"/>
    </row>
    <row r="3" spans="2:7" ht="12.75">
      <c r="B3" s="22" t="s">
        <v>4</v>
      </c>
      <c r="C3" s="23" t="s">
        <v>17</v>
      </c>
      <c r="D3" s="29" t="s">
        <v>6</v>
      </c>
      <c r="E3" s="30" t="s">
        <v>18</v>
      </c>
      <c r="F3" s="23"/>
      <c r="G3" s="24" t="s">
        <v>31</v>
      </c>
    </row>
    <row r="4" spans="2:7" ht="12.75">
      <c r="B4" s="22" t="s">
        <v>3</v>
      </c>
      <c r="C4" s="23" t="s">
        <v>19</v>
      </c>
      <c r="D4" s="29" t="s">
        <v>20</v>
      </c>
      <c r="E4" s="30" t="s">
        <v>18</v>
      </c>
      <c r="F4" s="23" t="s">
        <v>25</v>
      </c>
      <c r="G4" s="24" t="s">
        <v>27</v>
      </c>
    </row>
    <row r="5" spans="2:7" ht="12.75">
      <c r="B5" s="22" t="s">
        <v>9</v>
      </c>
      <c r="C5" s="23" t="s">
        <v>21</v>
      </c>
      <c r="D5" s="29" t="s">
        <v>7</v>
      </c>
      <c r="E5" s="30" t="s">
        <v>22</v>
      </c>
      <c r="F5" s="23"/>
      <c r="G5" s="24" t="s">
        <v>30</v>
      </c>
    </row>
    <row r="6" spans="2:7" ht="12.75">
      <c r="B6" s="22" t="s">
        <v>12</v>
      </c>
      <c r="C6" s="23" t="s">
        <v>32</v>
      </c>
      <c r="D6" s="29" t="s">
        <v>7</v>
      </c>
      <c r="E6" s="30" t="s">
        <v>23</v>
      </c>
      <c r="F6" s="23"/>
      <c r="G6" s="24" t="s">
        <v>30</v>
      </c>
    </row>
    <row r="7" spans="2:7" ht="12.75">
      <c r="B7" s="22" t="s">
        <v>13</v>
      </c>
      <c r="C7" s="23" t="s">
        <v>33</v>
      </c>
      <c r="D7" s="29" t="s">
        <v>7</v>
      </c>
      <c r="E7" s="30" t="s">
        <v>18</v>
      </c>
      <c r="F7" s="23" t="s">
        <v>24</v>
      </c>
      <c r="G7" s="24" t="s">
        <v>29</v>
      </c>
    </row>
    <row r="8" spans="2:7" ht="12.75">
      <c r="B8" s="22" t="s">
        <v>10</v>
      </c>
      <c r="C8" s="23" t="s">
        <v>34</v>
      </c>
      <c r="D8" s="29" t="s">
        <v>7</v>
      </c>
      <c r="E8" s="30" t="s">
        <v>22</v>
      </c>
      <c r="F8" s="23"/>
      <c r="G8" s="24" t="s">
        <v>29</v>
      </c>
    </row>
    <row r="9" spans="2:7" ht="12.75">
      <c r="B9" s="22" t="s">
        <v>11</v>
      </c>
      <c r="C9" s="23" t="s">
        <v>35</v>
      </c>
      <c r="D9" s="29" t="s">
        <v>7</v>
      </c>
      <c r="E9" s="30" t="s">
        <v>18</v>
      </c>
      <c r="F9" s="23" t="s">
        <v>1</v>
      </c>
      <c r="G9" s="25" t="s">
        <v>0</v>
      </c>
    </row>
    <row r="10" spans="2:7" ht="12.75">
      <c r="B10" s="22" t="s">
        <v>5</v>
      </c>
      <c r="C10" s="23" t="s">
        <v>36</v>
      </c>
      <c r="D10" s="29" t="s">
        <v>7</v>
      </c>
      <c r="E10" s="30" t="s">
        <v>18</v>
      </c>
      <c r="F10" s="23"/>
      <c r="G10" s="25" t="s">
        <v>2</v>
      </c>
    </row>
    <row r="11" spans="2:7" ht="12.75">
      <c r="B11" s="26"/>
      <c r="C11" s="27"/>
      <c r="D11" s="31"/>
      <c r="E11" s="32"/>
      <c r="F11" s="27"/>
      <c r="G11" s="28"/>
    </row>
  </sheetData>
  <mergeCells count="1">
    <mergeCell ref="B2:C2"/>
  </mergeCells>
  <printOptions/>
  <pageMargins left="0.3937007874015748" right="0.3937007874015748" top="0.984251968503937" bottom="0.5905511811023623" header="0" footer="0"/>
  <pageSetup fitToHeight="1" fitToWidth="1" horizontalDpi="96" verticalDpi="96" orientation="landscape" paperSize="9" scale="68" r:id="rId1"/>
  <headerFooter alignWithMargins="0">
    <oddHeader>&amp;C&amp;F - &amp;A
&amp;"Arial,Negrita"&amp;14Average Celestial Sights&amp;R&amp;D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8"/>
  <sheetViews>
    <sheetView showGridLines="0" tabSelected="1" workbookViewId="0" topLeftCell="A1">
      <selection activeCell="G9" sqref="G9"/>
    </sheetView>
  </sheetViews>
  <sheetFormatPr defaultColWidth="11.421875" defaultRowHeight="12.75"/>
  <cols>
    <col min="1" max="1" width="3.57421875" style="0" customWidth="1"/>
    <col min="2" max="2" width="2.8515625" style="5" customWidth="1"/>
    <col min="3" max="3" width="10.7109375" style="0" customWidth="1"/>
    <col min="4" max="4" width="4.8515625" style="0" customWidth="1"/>
    <col min="5" max="5" width="5.57421875" style="0" bestFit="1" customWidth="1"/>
    <col min="6" max="6" width="6.57421875" style="0" customWidth="1"/>
    <col min="7" max="7" width="7.00390625" style="0" customWidth="1"/>
    <col min="8" max="8" width="2.00390625" style="0" bestFit="1" customWidth="1"/>
    <col min="9" max="16384" width="9.140625" style="0" customWidth="1"/>
  </cols>
  <sheetData>
    <row r="1" spans="3:15" ht="12.75">
      <c r="C1" s="56" t="s">
        <v>27</v>
      </c>
      <c r="D1" s="57"/>
      <c r="E1" s="57"/>
      <c r="F1" s="58"/>
      <c r="I1" s="56" t="s">
        <v>28</v>
      </c>
      <c r="J1" s="57"/>
      <c r="K1" s="57"/>
      <c r="L1" s="57"/>
      <c r="M1" s="57"/>
      <c r="N1" s="57"/>
      <c r="O1" s="58"/>
    </row>
    <row r="2" ht="7.5" customHeight="1"/>
    <row r="3" spans="3:15" ht="12.75">
      <c r="C3" s="7" t="s">
        <v>4</v>
      </c>
      <c r="D3" s="54" t="s">
        <v>3</v>
      </c>
      <c r="E3" s="55"/>
      <c r="F3" s="7"/>
      <c r="H3" s="5"/>
      <c r="I3" s="7" t="s">
        <v>4</v>
      </c>
      <c r="J3" s="35" t="s">
        <v>9</v>
      </c>
      <c r="K3" s="36" t="s">
        <v>12</v>
      </c>
      <c r="L3" s="36" t="s">
        <v>13</v>
      </c>
      <c r="M3" s="36" t="s">
        <v>10</v>
      </c>
      <c r="N3" s="36" t="s">
        <v>11</v>
      </c>
      <c r="O3" s="37" t="s">
        <v>5</v>
      </c>
    </row>
    <row r="4" spans="3:15" ht="12.75">
      <c r="C4" s="12" t="s">
        <v>6</v>
      </c>
      <c r="D4" s="12" t="s">
        <v>7</v>
      </c>
      <c r="E4" s="13" t="s">
        <v>8</v>
      </c>
      <c r="F4" s="16" t="s">
        <v>7</v>
      </c>
      <c r="H4" s="6">
        <v>1</v>
      </c>
      <c r="I4" s="42">
        <v>0.6138888888888888</v>
      </c>
      <c r="J4" s="38">
        <v>48</v>
      </c>
      <c r="K4" s="39">
        <v>-122</v>
      </c>
      <c r="L4" s="39">
        <v>160</v>
      </c>
      <c r="M4" s="39">
        <v>-6</v>
      </c>
      <c r="N4" s="39">
        <f>L4+K4</f>
        <v>38</v>
      </c>
      <c r="O4" s="43">
        <f>DEGREES(ASIN(SIN(RADIANS(J4))*SIN(RADIANS(M4))+COS(RADIANS(J4))*COS(RADIANS(M4))*COS(RADIANS(N4))))</f>
        <v>26.533040725780953</v>
      </c>
    </row>
    <row r="5" spans="2:15" ht="12.75">
      <c r="B5" s="6">
        <v>1</v>
      </c>
      <c r="C5" s="8">
        <v>0.6133217592592592</v>
      </c>
      <c r="D5" s="10">
        <v>27</v>
      </c>
      <c r="E5" s="14">
        <v>42.3</v>
      </c>
      <c r="F5" s="17">
        <f>D5+E5/60</f>
        <v>27.705</v>
      </c>
      <c r="H5" s="6">
        <v>2</v>
      </c>
      <c r="I5" s="42">
        <v>0.6166666666666667</v>
      </c>
      <c r="J5" s="40">
        <v>48</v>
      </c>
      <c r="K5" s="41">
        <v>-122</v>
      </c>
      <c r="L5" s="41">
        <v>161</v>
      </c>
      <c r="M5" s="41">
        <v>-6</v>
      </c>
      <c r="N5" s="41">
        <f>L5+K5</f>
        <v>39</v>
      </c>
      <c r="O5" s="43">
        <f>DEGREES(ASIN(SIN(RADIANS(J5))*SIN(RADIANS(M5))+COS(RADIANS(J5))*COS(RADIANS(M5))*COS(RADIANS(N5))))</f>
        <v>26.070942589180977</v>
      </c>
    </row>
    <row r="6" spans="2:6" ht="12.75">
      <c r="B6" s="6">
        <v>2</v>
      </c>
      <c r="C6" s="9">
        <v>0.6151157407407407</v>
      </c>
      <c r="D6" s="11">
        <v>27</v>
      </c>
      <c r="E6" s="15">
        <v>29</v>
      </c>
      <c r="F6" s="18">
        <f>D6+E6/60</f>
        <v>27.483333333333334</v>
      </c>
    </row>
    <row r="7" spans="2:6" ht="12.75">
      <c r="B7" s="6">
        <v>3</v>
      </c>
      <c r="C7" s="9">
        <v>0.6165856481481481</v>
      </c>
      <c r="D7" s="11">
        <v>27</v>
      </c>
      <c r="E7" s="15">
        <v>12</v>
      </c>
      <c r="F7" s="18">
        <f>D7+E7/60</f>
        <v>27.2</v>
      </c>
    </row>
    <row r="8" spans="2:6" ht="12.75">
      <c r="B8" s="6">
        <v>4</v>
      </c>
      <c r="C8" s="9">
        <v>0.6176273148148148</v>
      </c>
      <c r="D8" s="11">
        <v>27</v>
      </c>
      <c r="E8" s="15">
        <v>2.5</v>
      </c>
      <c r="F8" s="18">
        <f>D8+E8/60</f>
        <v>27.041666666666668</v>
      </c>
    </row>
    <row r="9" spans="2:7" ht="12.75">
      <c r="B9" s="6">
        <v>5</v>
      </c>
      <c r="C9" s="44"/>
      <c r="D9" s="45"/>
      <c r="E9" s="46"/>
      <c r="F9" s="47"/>
      <c r="G9">
        <f>STDEVPA(F5:F9)</f>
        <v>0.25551282855345664</v>
      </c>
    </row>
    <row r="10" spans="2:7" ht="12.75">
      <c r="B10" s="51" t="s">
        <v>26</v>
      </c>
      <c r="C10" s="48">
        <f>MEDIAN(C5:C9)</f>
        <v>0.6158506944444444</v>
      </c>
      <c r="D10" s="49"/>
      <c r="E10" s="49"/>
      <c r="F10" s="50">
        <f>MEDIAN(F5:F9)</f>
        <v>27.34166666666667</v>
      </c>
      <c r="G10">
        <f>STDEV(F5:F9)</f>
        <v>0.29504080069348176</v>
      </c>
    </row>
    <row r="11" ht="12.75">
      <c r="G11">
        <f>STDEVA(F5:F9)</f>
        <v>0.29504080069348176</v>
      </c>
    </row>
    <row r="25" ht="12.75">
      <c r="C25" s="1"/>
    </row>
    <row r="26" ht="12.75">
      <c r="C26" s="2"/>
    </row>
    <row r="27" ht="12.75">
      <c r="C27" s="3"/>
    </row>
    <row r="28" ht="12.75">
      <c r="C28" s="2"/>
    </row>
  </sheetData>
  <mergeCells count="3">
    <mergeCell ref="D3:E3"/>
    <mergeCell ref="C1:F1"/>
    <mergeCell ref="I1:O1"/>
  </mergeCells>
  <printOptions horizontalCentered="1" verticalCentered="1"/>
  <pageMargins left="0.3937007874015748" right="0.3937007874015748" top="0.984251968503937" bottom="0.5905511811023623" header="0" footer="0"/>
  <pageSetup fitToHeight="1" fitToWidth="1" horizontalDpi="96" verticalDpi="96" orientation="landscape" paperSize="9" scale="92" r:id="rId2"/>
  <headerFooter alignWithMargins="0">
    <oddHeader>&amp;C&amp;F - &amp;A
&amp;"Arial,Negrita"&amp;14Average Celestial Sights&amp;R&amp;D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Ander</cp:lastModifiedBy>
  <cp:lastPrinted>2006-07-08T08:00:11Z</cp:lastPrinted>
  <dcterms:created xsi:type="dcterms:W3CDTF">1996-11-27T10:00:04Z</dcterms:created>
  <dcterms:modified xsi:type="dcterms:W3CDTF">2006-07-16T08:08:52Z</dcterms:modified>
  <cp:category/>
  <cp:version/>
  <cp:contentType/>
  <cp:contentStatus/>
</cp:coreProperties>
</file>