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24000" windowHeight="15555" activeTab="0"/>
  </bookViews>
  <sheets>
    <sheet name="LD Hc" sheetId="1" r:id="rId1"/>
    <sheet name="LD Ho" sheetId="2" r:id="rId2"/>
  </sheets>
  <definedNames/>
  <calcPr fullCalcOnLoad="1"/>
</workbook>
</file>

<file path=xl/sharedStrings.xml><?xml version="1.0" encoding="utf-8"?>
<sst xmlns="http://schemas.openxmlformats.org/spreadsheetml/2006/main" count="90" uniqueCount="20">
  <si>
    <t>Ds</t>
  </si>
  <si>
    <t>Body</t>
  </si>
  <si>
    <t>Limb</t>
  </si>
  <si>
    <t>º</t>
  </si>
  <si>
    <t>'</t>
  </si>
  <si>
    <t>near</t>
  </si>
  <si>
    <t>lower</t>
  </si>
  <si>
    <t>Sun</t>
  </si>
  <si>
    <t>Moon</t>
  </si>
  <si>
    <t>UT1</t>
  </si>
  <si>
    <t>:</t>
  </si>
  <si>
    <t>h</t>
  </si>
  <si>
    <t>m</t>
  </si>
  <si>
    <t>s</t>
  </si>
  <si>
    <t>´</t>
  </si>
  <si>
    <t>Obs</t>
  </si>
  <si>
    <t>Average:</t>
  </si>
  <si>
    <t>Lunar d</t>
  </si>
  <si>
    <t>Sextant reading</t>
  </si>
  <si>
    <t>near-near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</si>
</sst>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"/>
    <numFmt numFmtId="181" formatCode="[$-F400]h:mm:ss\ AM/PM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181" fontId="2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81" fontId="2" fillId="0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2" fillId="2" borderId="3" xfId="0" applyNumberFormat="1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180" fontId="0" fillId="3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180" fontId="0" fillId="3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/>
    </xf>
    <xf numFmtId="181" fontId="2" fillId="4" borderId="1" xfId="0" applyNumberFormat="1" applyFont="1" applyFill="1" applyBorder="1" applyAlignment="1">
      <alignment/>
    </xf>
    <xf numFmtId="181" fontId="2" fillId="0" borderId="5" xfId="0" applyNumberFormat="1" applyFont="1" applyFill="1" applyBorder="1" applyAlignment="1">
      <alignment/>
    </xf>
    <xf numFmtId="180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80" fontId="0" fillId="4" borderId="3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2" fillId="4" borderId="3" xfId="0" applyNumberFormat="1" applyFont="1" applyFill="1" applyBorder="1" applyAlignment="1">
      <alignment/>
    </xf>
    <xf numFmtId="181" fontId="2" fillId="4" borderId="3" xfId="0" applyNumberFormat="1" applyFont="1" applyFill="1" applyBorder="1" applyAlignment="1">
      <alignment/>
    </xf>
    <xf numFmtId="181" fontId="2" fillId="4" borderId="4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180" fontId="0" fillId="4" borderId="3" xfId="0" applyNumberFormat="1" applyFont="1" applyFill="1" applyBorder="1" applyAlignment="1">
      <alignment horizontal="center"/>
    </xf>
    <xf numFmtId="180" fontId="0" fillId="4" borderId="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2" borderId="3" xfId="0" applyNumberFormat="1" applyFont="1" applyFill="1" applyBorder="1" applyAlignment="1">
      <alignment horizontal="center"/>
    </xf>
    <xf numFmtId="180" fontId="0" fillId="3" borderId="5" xfId="0" applyNumberFormat="1" applyFont="1" applyFill="1" applyBorder="1" applyAlignment="1">
      <alignment horizontal="center"/>
    </xf>
    <xf numFmtId="180" fontId="0" fillId="3" borderId="4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2" fontId="2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'LD Hc'!$I$5:$I$11</c:f>
              <c:strCache/>
            </c:strRef>
          </c:xVal>
          <c:yVal>
            <c:numRef>
              <c:f>'LD Hc'!$L$5:$L$11</c:f>
              <c:numCache/>
            </c:numRef>
          </c:yVal>
          <c:smooth val="0"/>
        </c:ser>
        <c:axId val="62327225"/>
        <c:axId val="15008590"/>
      </c:scatterChart>
      <c:valAx>
        <c:axId val="623272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8590"/>
        <c:crosses val="autoZero"/>
        <c:crossBetween val="midCat"/>
        <c:dispUnits/>
      </c:valAx>
      <c:valAx>
        <c:axId val="150085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27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16</xdr:row>
      <xdr:rowOff>0</xdr:rowOff>
    </xdr:from>
    <xdr:to>
      <xdr:col>15</xdr:col>
      <xdr:colOff>161925</xdr:colOff>
      <xdr:row>36</xdr:row>
      <xdr:rowOff>76200</xdr:rowOff>
    </xdr:to>
    <xdr:graphicFrame>
      <xdr:nvGraphicFramePr>
        <xdr:cNvPr id="1" name="Chart 2"/>
        <xdr:cNvGraphicFramePr/>
      </xdr:nvGraphicFramePr>
      <xdr:xfrm>
        <a:off x="0" y="2447925"/>
        <a:ext cx="5267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showGridLines="0" tabSelected="1" workbookViewId="0" topLeftCell="A1">
      <selection activeCell="C5" sqref="C5"/>
    </sheetView>
  </sheetViews>
  <sheetFormatPr defaultColWidth="11.421875" defaultRowHeight="12.75"/>
  <cols>
    <col min="2" max="2" width="4.421875" style="10" bestFit="1" customWidth="1"/>
    <col min="3" max="3" width="3.00390625" style="5" bestFit="1" customWidth="1"/>
    <col min="4" max="4" width="1.57421875" style="66" bestFit="1" customWidth="1"/>
    <col min="5" max="5" width="3.00390625" style="5" bestFit="1" customWidth="1"/>
    <col min="6" max="6" width="1.57421875" style="66" bestFit="1" customWidth="1"/>
    <col min="7" max="7" width="3.00390625" style="5" bestFit="1" customWidth="1"/>
    <col min="8" max="9" width="2.421875" style="19" customWidth="1"/>
    <col min="10" max="10" width="3.00390625" style="0" bestFit="1" customWidth="1"/>
    <col min="11" max="11" width="5.57421875" style="6" bestFit="1" customWidth="1"/>
    <col min="12" max="12" width="2.57421875" style="29" customWidth="1"/>
    <col min="13" max="13" width="11.140625" style="9" bestFit="1" customWidth="1"/>
    <col min="14" max="14" width="10.7109375" style="9" bestFit="1" customWidth="1"/>
    <col min="15" max="15" width="10.7109375" style="10" bestFit="1" customWidth="1"/>
    <col min="16" max="16" width="8.140625" style="0" bestFit="1" customWidth="1"/>
    <col min="17" max="17" width="3.00390625" style="0" bestFit="1" customWidth="1"/>
    <col min="18" max="18" width="5.00390625" style="0" bestFit="1" customWidth="1"/>
    <col min="19" max="16384" width="9.140625" style="0" customWidth="1"/>
  </cols>
  <sheetData>
    <row r="1" spans="2:14" ht="12.75">
      <c r="B1" s="75">
        <v>36653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3:8" ht="13.5" thickBot="1">
      <c r="C2" s="13"/>
      <c r="D2" s="63"/>
      <c r="E2" s="13"/>
      <c r="F2" s="63"/>
      <c r="G2" s="13"/>
      <c r="H2" s="20"/>
    </row>
    <row r="3" spans="2:14" ht="12.75">
      <c r="B3" s="34"/>
      <c r="C3" s="79" t="s">
        <v>9</v>
      </c>
      <c r="D3" s="79"/>
      <c r="E3" s="79"/>
      <c r="F3" s="79"/>
      <c r="G3" s="79"/>
      <c r="H3" s="35"/>
      <c r="I3" s="35"/>
      <c r="J3" s="80" t="s">
        <v>0</v>
      </c>
      <c r="K3" s="80"/>
      <c r="L3" s="35"/>
      <c r="M3" s="36" t="s">
        <v>8</v>
      </c>
      <c r="N3" s="36" t="s">
        <v>1</v>
      </c>
    </row>
    <row r="4" spans="2:14" s="1" customFormat="1" ht="13.5" thickBot="1">
      <c r="B4" s="1" t="s">
        <v>15</v>
      </c>
      <c r="C4" s="16" t="s">
        <v>11</v>
      </c>
      <c r="D4" s="16"/>
      <c r="E4" s="16" t="s">
        <v>12</v>
      </c>
      <c r="F4" s="16"/>
      <c r="G4" s="16" t="s">
        <v>13</v>
      </c>
      <c r="H4" s="21"/>
      <c r="I4" s="21"/>
      <c r="J4" s="16" t="s">
        <v>3</v>
      </c>
      <c r="K4" s="16" t="s">
        <v>14</v>
      </c>
      <c r="L4" s="30"/>
      <c r="M4" s="14" t="s">
        <v>2</v>
      </c>
      <c r="N4" s="14" t="s">
        <v>2</v>
      </c>
    </row>
    <row r="5" spans="2:14" ht="12.75">
      <c r="B5" s="17">
        <v>1</v>
      </c>
      <c r="C5" s="56">
        <v>23</v>
      </c>
      <c r="D5" s="64" t="s">
        <v>10</v>
      </c>
      <c r="E5" s="56">
        <v>3</v>
      </c>
      <c r="F5" s="64" t="s">
        <v>10</v>
      </c>
      <c r="G5" s="56">
        <v>49</v>
      </c>
      <c r="H5" s="60">
        <f>C5+E5/60+G5/3600</f>
        <v>23.06361111111111</v>
      </c>
      <c r="I5" s="61">
        <f>H5/24</f>
        <v>0.9609837962962963</v>
      </c>
      <c r="J5" s="57">
        <v>51</v>
      </c>
      <c r="K5" s="58">
        <v>36</v>
      </c>
      <c r="L5" s="31">
        <f>J5+K5/60</f>
        <v>51.6</v>
      </c>
      <c r="M5" s="18" t="s">
        <v>5</v>
      </c>
      <c r="N5" s="18" t="s">
        <v>5</v>
      </c>
    </row>
    <row r="6" spans="2:14" ht="12.75">
      <c r="B6" s="15">
        <v>2</v>
      </c>
      <c r="C6" s="53">
        <f aca="true" t="shared" si="0" ref="C6:C11">C5</f>
        <v>23</v>
      </c>
      <c r="D6" s="65" t="s">
        <v>10</v>
      </c>
      <c r="E6" s="53">
        <v>8</v>
      </c>
      <c r="F6" s="65" t="s">
        <v>10</v>
      </c>
      <c r="G6" s="53">
        <v>43</v>
      </c>
      <c r="H6" s="50">
        <f aca="true" t="shared" si="1" ref="H6:H11">C6+E6/60+G6/3600</f>
        <v>23.14527777777778</v>
      </c>
      <c r="I6" s="62">
        <f aca="true" t="shared" si="2" ref="I6:I11">H6/24</f>
        <v>0.9643865740740741</v>
      </c>
      <c r="J6" s="54">
        <f aca="true" t="shared" si="3" ref="J6:J11">J5</f>
        <v>51</v>
      </c>
      <c r="K6" s="59">
        <v>37.6</v>
      </c>
      <c r="L6" s="32">
        <f aca="true" t="shared" si="4" ref="L6:L11">J6+K6/60</f>
        <v>51.626666666666665</v>
      </c>
      <c r="M6" s="8" t="s">
        <v>5</v>
      </c>
      <c r="N6" s="8" t="s">
        <v>5</v>
      </c>
    </row>
    <row r="7" spans="2:14" ht="12.75">
      <c r="B7" s="15">
        <v>3</v>
      </c>
      <c r="C7" s="53">
        <f t="shared" si="0"/>
        <v>23</v>
      </c>
      <c r="D7" s="65" t="s">
        <v>10</v>
      </c>
      <c r="E7" s="53">
        <v>12</v>
      </c>
      <c r="F7" s="65" t="s">
        <v>10</v>
      </c>
      <c r="G7" s="53">
        <v>30</v>
      </c>
      <c r="H7" s="50">
        <f t="shared" si="1"/>
        <v>23.208333333333332</v>
      </c>
      <c r="I7" s="62">
        <f t="shared" si="2"/>
        <v>0.9670138888888888</v>
      </c>
      <c r="J7" s="54">
        <f t="shared" si="3"/>
        <v>51</v>
      </c>
      <c r="K7" s="59">
        <v>39.2</v>
      </c>
      <c r="L7" s="32">
        <f t="shared" si="4"/>
        <v>51.653333333333336</v>
      </c>
      <c r="M7" s="8" t="s">
        <v>5</v>
      </c>
      <c r="N7" s="8" t="s">
        <v>5</v>
      </c>
    </row>
    <row r="8" spans="2:14" ht="12.75">
      <c r="B8" s="15">
        <v>4</v>
      </c>
      <c r="C8" s="53">
        <f t="shared" si="0"/>
        <v>23</v>
      </c>
      <c r="D8" s="65" t="s">
        <v>10</v>
      </c>
      <c r="E8" s="53">
        <v>15</v>
      </c>
      <c r="F8" s="65" t="s">
        <v>10</v>
      </c>
      <c r="G8" s="53">
        <v>42</v>
      </c>
      <c r="H8" s="50">
        <f t="shared" si="1"/>
        <v>23.261666666666667</v>
      </c>
      <c r="I8" s="62">
        <f t="shared" si="2"/>
        <v>0.9692361111111111</v>
      </c>
      <c r="J8" s="54">
        <f t="shared" si="3"/>
        <v>51</v>
      </c>
      <c r="K8" s="59">
        <v>40</v>
      </c>
      <c r="L8" s="32">
        <f t="shared" si="4"/>
        <v>51.666666666666664</v>
      </c>
      <c r="M8" s="8" t="s">
        <v>5</v>
      </c>
      <c r="N8" s="8" t="s">
        <v>5</v>
      </c>
    </row>
    <row r="9" spans="2:14" ht="12.75">
      <c r="B9" s="15">
        <v>5</v>
      </c>
      <c r="C9" s="53">
        <f t="shared" si="0"/>
        <v>23</v>
      </c>
      <c r="D9" s="65" t="s">
        <v>10</v>
      </c>
      <c r="E9" s="53">
        <v>18</v>
      </c>
      <c r="F9" s="65" t="s">
        <v>10</v>
      </c>
      <c r="G9" s="53">
        <v>15</v>
      </c>
      <c r="H9" s="50">
        <f t="shared" si="1"/>
        <v>23.304166666666667</v>
      </c>
      <c r="I9" s="62">
        <f t="shared" si="2"/>
        <v>0.9710069444444445</v>
      </c>
      <c r="J9" s="54">
        <f t="shared" si="3"/>
        <v>51</v>
      </c>
      <c r="K9" s="59">
        <v>41.8</v>
      </c>
      <c r="L9" s="32">
        <f t="shared" si="4"/>
        <v>51.696666666666665</v>
      </c>
      <c r="M9" s="8" t="s">
        <v>5</v>
      </c>
      <c r="N9" s="8" t="s">
        <v>5</v>
      </c>
    </row>
    <row r="10" spans="2:14" ht="12.75">
      <c r="B10" s="15">
        <v>6</v>
      </c>
      <c r="C10" s="53">
        <f t="shared" si="0"/>
        <v>23</v>
      </c>
      <c r="D10" s="65" t="s">
        <v>10</v>
      </c>
      <c r="E10" s="53">
        <v>21</v>
      </c>
      <c r="F10" s="65" t="s">
        <v>10</v>
      </c>
      <c r="G10" s="53">
        <v>58</v>
      </c>
      <c r="H10" s="50">
        <f t="shared" si="1"/>
        <v>23.366111111111113</v>
      </c>
      <c r="I10" s="62">
        <f t="shared" si="2"/>
        <v>0.973587962962963</v>
      </c>
      <c r="J10" s="54">
        <f t="shared" si="3"/>
        <v>51</v>
      </c>
      <c r="K10" s="59">
        <v>42.7</v>
      </c>
      <c r="L10" s="32">
        <f t="shared" si="4"/>
        <v>51.711666666666666</v>
      </c>
      <c r="M10" s="8" t="s">
        <v>5</v>
      </c>
      <c r="N10" s="8" t="s">
        <v>5</v>
      </c>
    </row>
    <row r="11" spans="2:14" ht="12.75">
      <c r="B11" s="15">
        <v>7</v>
      </c>
      <c r="C11" s="53">
        <f t="shared" si="0"/>
        <v>23</v>
      </c>
      <c r="D11" s="65" t="s">
        <v>10</v>
      </c>
      <c r="E11" s="53">
        <v>24</v>
      </c>
      <c r="F11" s="65" t="s">
        <v>10</v>
      </c>
      <c r="G11" s="53">
        <v>0</v>
      </c>
      <c r="H11" s="50">
        <f t="shared" si="1"/>
        <v>23.4</v>
      </c>
      <c r="I11" s="62">
        <f t="shared" si="2"/>
        <v>0.975</v>
      </c>
      <c r="J11" s="54">
        <f t="shared" si="3"/>
        <v>51</v>
      </c>
      <c r="K11" s="59">
        <v>43.6</v>
      </c>
      <c r="L11" s="32">
        <f t="shared" si="4"/>
        <v>51.72666666666667</v>
      </c>
      <c r="M11" s="8" t="s">
        <v>5</v>
      </c>
      <c r="N11" s="8" t="s">
        <v>5</v>
      </c>
    </row>
    <row r="12" ht="12.75"/>
    <row r="13" spans="2:15" s="4" customFormat="1" ht="12.75" hidden="1">
      <c r="B13" s="7"/>
      <c r="C13" s="76">
        <f>AVERAGE(H5:H11)</f>
        <v>23.249880952380952</v>
      </c>
      <c r="D13" s="76"/>
      <c r="E13" s="76"/>
      <c r="F13" s="76"/>
      <c r="G13" s="76"/>
      <c r="H13" s="26"/>
      <c r="I13" s="27"/>
      <c r="J13" s="76">
        <f>AVERAGE(L5:L11)</f>
        <v>51.66880952380952</v>
      </c>
      <c r="K13" s="76"/>
      <c r="L13" s="33"/>
      <c r="M13" s="7"/>
      <c r="N13" s="7"/>
      <c r="O13" s="7"/>
    </row>
    <row r="14" spans="2:11" ht="12.75">
      <c r="B14" s="37" t="s">
        <v>16</v>
      </c>
      <c r="C14" s="77">
        <f>C13/24</f>
        <v>0.9687450396825397</v>
      </c>
      <c r="D14" s="77"/>
      <c r="E14" s="77"/>
      <c r="F14" s="77"/>
      <c r="G14" s="77"/>
      <c r="I14" s="28"/>
      <c r="J14" s="78" t="str">
        <f>TEXT(INT((J13)),"#º")&amp;TEXT(60*((J13)-INT((J13)))," #.0'")</f>
        <v>51º 40.1'</v>
      </c>
      <c r="K14" s="7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mergeCells count="7">
    <mergeCell ref="B1:N1"/>
    <mergeCell ref="C13:G13"/>
    <mergeCell ref="C14:G14"/>
    <mergeCell ref="J14:K14"/>
    <mergeCell ref="J13:K13"/>
    <mergeCell ref="C3:G3"/>
    <mergeCell ref="J3:K3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2"/>
  <headerFooter alignWithMargins="0">
    <oddHeader>&amp;LNavigational Algorithms&amp;C&amp;F - &amp;A
Reduce observations to same time&amp;R&amp;D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workbookViewId="0" topLeftCell="A1">
      <selection activeCell="C5" sqref="C5"/>
    </sheetView>
  </sheetViews>
  <sheetFormatPr defaultColWidth="11.421875" defaultRowHeight="12.75"/>
  <cols>
    <col min="2" max="2" width="4.421875" style="10" bestFit="1" customWidth="1"/>
    <col min="3" max="3" width="3.00390625" style="5" bestFit="1" customWidth="1"/>
    <col min="4" max="4" width="1.57421875" style="66" bestFit="1" customWidth="1"/>
    <col min="5" max="5" width="3.00390625" style="5" bestFit="1" customWidth="1"/>
    <col min="6" max="6" width="1.57421875" style="66" bestFit="1" customWidth="1"/>
    <col min="7" max="7" width="3.00390625" style="5" bestFit="1" customWidth="1"/>
    <col min="8" max="9" width="2.421875" style="19" customWidth="1"/>
    <col min="10" max="10" width="7.28125" style="0" customWidth="1"/>
    <col min="11" max="11" width="8.7109375" style="10" bestFit="1" customWidth="1"/>
    <col min="12" max="12" width="7.28125" style="0" customWidth="1"/>
    <col min="13" max="13" width="7.28125" style="6" customWidth="1"/>
    <col min="14" max="14" width="9.140625" style="0" customWidth="1"/>
    <col min="15" max="15" width="5.57421875" style="0" bestFit="1" customWidth="1"/>
    <col min="16" max="16" width="14.57421875" style="0" bestFit="1" customWidth="1"/>
    <col min="17" max="17" width="3.00390625" style="0" bestFit="1" customWidth="1"/>
    <col min="18" max="18" width="5.00390625" style="0" bestFit="1" customWidth="1"/>
    <col min="19" max="16384" width="9.140625" style="0" customWidth="1"/>
  </cols>
  <sheetData>
    <row r="1" spans="1:13" s="1" customFormat="1" ht="12.75">
      <c r="A1"/>
      <c r="H1" s="48"/>
      <c r="I1" s="48"/>
      <c r="M1" s="71"/>
    </row>
    <row r="2" spans="3:8" ht="13.5" thickBot="1">
      <c r="C2" s="13"/>
      <c r="D2" s="63"/>
      <c r="E2" s="13"/>
      <c r="F2" s="63"/>
      <c r="G2" s="13"/>
      <c r="H2" s="20"/>
    </row>
    <row r="3" spans="1:13" s="41" customFormat="1" ht="12.75">
      <c r="A3" s="39"/>
      <c r="B3" s="38"/>
      <c r="C3" s="81" t="s">
        <v>9</v>
      </c>
      <c r="D3" s="81"/>
      <c r="E3" s="81"/>
      <c r="F3" s="81"/>
      <c r="G3" s="81"/>
      <c r="H3" s="49"/>
      <c r="I3" s="49"/>
      <c r="J3" s="40" t="s">
        <v>1</v>
      </c>
      <c r="K3" s="40" t="s">
        <v>2</v>
      </c>
      <c r="L3" s="82" t="s">
        <v>18</v>
      </c>
      <c r="M3" s="82"/>
    </row>
    <row r="4" spans="1:13" ht="13.5" thickBot="1">
      <c r="A4" s="1"/>
      <c r="B4" s="1" t="s">
        <v>15</v>
      </c>
      <c r="C4" s="16" t="s">
        <v>11</v>
      </c>
      <c r="D4" s="16"/>
      <c r="E4" s="16" t="s">
        <v>12</v>
      </c>
      <c r="F4" s="16"/>
      <c r="G4" s="16" t="s">
        <v>13</v>
      </c>
      <c r="H4" s="21"/>
      <c r="I4" s="21"/>
      <c r="J4" s="1"/>
      <c r="K4" s="1"/>
      <c r="L4" s="1" t="s">
        <v>3</v>
      </c>
      <c r="M4" s="72" t="s">
        <v>4</v>
      </c>
    </row>
    <row r="5" spans="2:13" ht="12.75">
      <c r="B5" s="17">
        <v>1</v>
      </c>
      <c r="C5" s="42">
        <v>23</v>
      </c>
      <c r="D5" s="67" t="s">
        <v>10</v>
      </c>
      <c r="E5" s="42">
        <v>3</v>
      </c>
      <c r="F5" s="67" t="s">
        <v>10</v>
      </c>
      <c r="G5" s="42">
        <v>49</v>
      </c>
      <c r="H5" s="22">
        <f>C5+E5/60+G5/3600</f>
        <v>23.06361111111111</v>
      </c>
      <c r="I5" s="23">
        <f>H5/24</f>
        <v>0.9609837962962963</v>
      </c>
      <c r="J5" s="2" t="s">
        <v>7</v>
      </c>
      <c r="K5" s="11" t="s">
        <v>6</v>
      </c>
      <c r="L5" s="2">
        <v>55</v>
      </c>
      <c r="M5" s="73">
        <v>37.2</v>
      </c>
    </row>
    <row r="6" spans="2:13" ht="12.75">
      <c r="B6" s="15">
        <v>2</v>
      </c>
      <c r="C6" s="44">
        <f aca="true" t="shared" si="0" ref="C6:C11">C5</f>
        <v>23</v>
      </c>
      <c r="D6" s="68" t="s">
        <v>10</v>
      </c>
      <c r="E6" s="44">
        <v>8</v>
      </c>
      <c r="F6" s="68" t="s">
        <v>10</v>
      </c>
      <c r="G6" s="44">
        <v>43</v>
      </c>
      <c r="H6" s="45">
        <f aca="true" t="shared" si="1" ref="H6:H11">C6+E6/60+G6/3600</f>
        <v>23.14527777777778</v>
      </c>
      <c r="I6" s="52">
        <f aca="true" t="shared" si="2" ref="I6:I11">H6/24</f>
        <v>0.9643865740740741</v>
      </c>
      <c r="J6" s="3" t="s">
        <v>8</v>
      </c>
      <c r="K6" s="12" t="s">
        <v>6</v>
      </c>
      <c r="L6" s="3">
        <v>75</v>
      </c>
      <c r="M6" s="74">
        <v>7</v>
      </c>
    </row>
    <row r="7" spans="2:13" ht="12.75">
      <c r="B7" s="15">
        <v>3</v>
      </c>
      <c r="C7" s="53">
        <f t="shared" si="0"/>
        <v>23</v>
      </c>
      <c r="D7" s="65" t="s">
        <v>10</v>
      </c>
      <c r="E7" s="53">
        <v>12</v>
      </c>
      <c r="F7" s="65" t="s">
        <v>10</v>
      </c>
      <c r="G7" s="53">
        <v>30</v>
      </c>
      <c r="H7" s="50">
        <f t="shared" si="1"/>
        <v>23.208333333333332</v>
      </c>
      <c r="I7" s="51">
        <f t="shared" si="2"/>
        <v>0.9670138888888888</v>
      </c>
      <c r="J7" s="54" t="s">
        <v>17</v>
      </c>
      <c r="K7" s="55" t="s">
        <v>19</v>
      </c>
      <c r="L7" s="54">
        <v>28</v>
      </c>
      <c r="M7" s="59">
        <v>57.6</v>
      </c>
    </row>
    <row r="8" spans="2:13" ht="12.75">
      <c r="B8" s="15">
        <v>4</v>
      </c>
      <c r="C8" s="53">
        <f t="shared" si="0"/>
        <v>23</v>
      </c>
      <c r="D8" s="65" t="s">
        <v>10</v>
      </c>
      <c r="E8" s="53">
        <v>15</v>
      </c>
      <c r="F8" s="65" t="s">
        <v>10</v>
      </c>
      <c r="G8" s="53">
        <v>42</v>
      </c>
      <c r="H8" s="50">
        <f t="shared" si="1"/>
        <v>23.261666666666667</v>
      </c>
      <c r="I8" s="51">
        <f t="shared" si="2"/>
        <v>0.9692361111111111</v>
      </c>
      <c r="J8" s="54" t="s">
        <v>17</v>
      </c>
      <c r="K8" s="55" t="s">
        <v>19</v>
      </c>
      <c r="L8" s="54">
        <v>28</v>
      </c>
      <c r="M8" s="59">
        <v>58.4</v>
      </c>
    </row>
    <row r="9" spans="2:13" ht="12.75">
      <c r="B9" s="15">
        <v>5</v>
      </c>
      <c r="C9" s="53">
        <f t="shared" si="0"/>
        <v>23</v>
      </c>
      <c r="D9" s="65" t="s">
        <v>10</v>
      </c>
      <c r="E9" s="53">
        <v>18</v>
      </c>
      <c r="F9" s="65" t="s">
        <v>10</v>
      </c>
      <c r="G9" s="53">
        <v>15</v>
      </c>
      <c r="H9" s="50">
        <f t="shared" si="1"/>
        <v>23.304166666666667</v>
      </c>
      <c r="I9" s="51">
        <f t="shared" si="2"/>
        <v>0.9710069444444445</v>
      </c>
      <c r="J9" s="54" t="s">
        <v>17</v>
      </c>
      <c r="K9" s="55" t="s">
        <v>19</v>
      </c>
      <c r="L9" s="54">
        <v>28</v>
      </c>
      <c r="M9" s="59">
        <v>58.6</v>
      </c>
    </row>
    <row r="10" spans="2:13" ht="12.75">
      <c r="B10" s="15">
        <v>6</v>
      </c>
      <c r="C10" s="46">
        <f t="shared" si="0"/>
        <v>23</v>
      </c>
      <c r="D10" s="69" t="s">
        <v>10</v>
      </c>
      <c r="E10" s="46">
        <v>21</v>
      </c>
      <c r="F10" s="69" t="s">
        <v>10</v>
      </c>
      <c r="G10" s="46">
        <v>58</v>
      </c>
      <c r="H10" s="47">
        <f t="shared" si="1"/>
        <v>23.366111111111113</v>
      </c>
      <c r="I10" s="25">
        <f t="shared" si="2"/>
        <v>0.973587962962963</v>
      </c>
      <c r="J10" s="3" t="s">
        <v>8</v>
      </c>
      <c r="K10" s="12" t="s">
        <v>6</v>
      </c>
      <c r="L10" s="3">
        <v>75</v>
      </c>
      <c r="M10" s="74">
        <v>7.6</v>
      </c>
    </row>
    <row r="11" spans="2:13" ht="12.75">
      <c r="B11" s="15">
        <v>7</v>
      </c>
      <c r="C11" s="43">
        <f t="shared" si="0"/>
        <v>23</v>
      </c>
      <c r="D11" s="70" t="s">
        <v>10</v>
      </c>
      <c r="E11" s="43">
        <v>24</v>
      </c>
      <c r="F11" s="70" t="s">
        <v>10</v>
      </c>
      <c r="G11" s="43">
        <v>0</v>
      </c>
      <c r="H11" s="24">
        <f t="shared" si="1"/>
        <v>23.4</v>
      </c>
      <c r="I11" s="25">
        <f t="shared" si="2"/>
        <v>0.975</v>
      </c>
      <c r="J11" s="2" t="s">
        <v>7</v>
      </c>
      <c r="K11" s="11" t="s">
        <v>6</v>
      </c>
      <c r="L11" s="2">
        <v>55</v>
      </c>
      <c r="M11" s="73">
        <v>38.2</v>
      </c>
    </row>
    <row r="13" spans="1:9" ht="12.75" hidden="1">
      <c r="A13" s="4"/>
      <c r="B13" s="7"/>
      <c r="C13" s="76">
        <f>AVERAGE(H5:H11)</f>
        <v>23.249880952380952</v>
      </c>
      <c r="D13" s="76"/>
      <c r="E13" s="76"/>
      <c r="F13" s="76"/>
      <c r="G13" s="76"/>
      <c r="H13" s="26"/>
      <c r="I13" s="27"/>
    </row>
    <row r="14" spans="2:13" ht="12.75">
      <c r="B14" s="37" t="s">
        <v>16</v>
      </c>
      <c r="C14" s="77">
        <f>C13/24</f>
        <v>0.9687450396825397</v>
      </c>
      <c r="D14" s="77"/>
      <c r="E14" s="77"/>
      <c r="F14" s="77"/>
      <c r="G14" s="77"/>
      <c r="I14" s="28"/>
      <c r="J14" s="1" t="s">
        <v>1</v>
      </c>
      <c r="K14" s="1" t="s">
        <v>2</v>
      </c>
      <c r="L14" s="1" t="s">
        <v>3</v>
      </c>
      <c r="M14" s="72" t="s">
        <v>4</v>
      </c>
    </row>
    <row r="15" spans="10:13" ht="12.75">
      <c r="J15" s="2" t="s">
        <v>7</v>
      </c>
      <c r="K15" s="11" t="s">
        <v>6</v>
      </c>
      <c r="L15" s="2">
        <f>AVERAGE(L5,L11)</f>
        <v>55</v>
      </c>
      <c r="M15" s="73">
        <f>AVERAGE(M5,M11)</f>
        <v>37.7</v>
      </c>
    </row>
    <row r="16" spans="10:13" ht="12.75">
      <c r="J16" s="3" t="s">
        <v>8</v>
      </c>
      <c r="K16" s="12" t="s">
        <v>6</v>
      </c>
      <c r="L16" s="3">
        <f>AVERAGE(L6,L10)</f>
        <v>75</v>
      </c>
      <c r="M16" s="74">
        <f>AVERAGE(M6,M10)</f>
        <v>7.3</v>
      </c>
    </row>
    <row r="17" spans="10:13" ht="12.75">
      <c r="J17" s="54" t="s">
        <v>17</v>
      </c>
      <c r="K17" s="55" t="s">
        <v>19</v>
      </c>
      <c r="L17" s="54">
        <f>AVERAGE(L7:L9)</f>
        <v>28</v>
      </c>
      <c r="M17" s="59">
        <f>AVERAGE(M7:M9)</f>
        <v>58.199999999999996</v>
      </c>
    </row>
  </sheetData>
  <mergeCells count="4">
    <mergeCell ref="C3:G3"/>
    <mergeCell ref="C13:G13"/>
    <mergeCell ref="C14:G14"/>
    <mergeCell ref="L3:M3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1"/>
  <headerFooter alignWithMargins="0">
    <oddHeader>&amp;LNavigational Algorithms&amp;C&amp;F - &amp;A
Reduce observations to same time&amp;R&amp;D</oddHeader>
  </headerFooter>
  <ignoredErrors>
    <ignoredError sqref="L17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Reduce observations.xlt</dc:title>
  <dc:subject>Lunar Distance</dc:subject>
  <dc:creator>Andrés Ruiz</dc:creator>
  <cp:keywords/>
  <dc:description/>
  <cp:lastModifiedBy>Andres Ruiz</cp:lastModifiedBy>
  <cp:lastPrinted>2012-02-23T15:07:24Z</cp:lastPrinted>
  <dcterms:created xsi:type="dcterms:W3CDTF">1996-11-27T10:00:04Z</dcterms:created>
  <dcterms:modified xsi:type="dcterms:W3CDTF">2012-02-28T06:56:01Z</dcterms:modified>
  <cp:category/>
  <cp:version/>
  <cp:contentType/>
  <cp:contentStatus/>
</cp:coreProperties>
</file>