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<sst xmlns="http://schemas.openxmlformats.org/spreadsheetml/2006/main" count="36" uniqueCount="23">
  <si>
    <t>Enter your track required 0 - 359 degrees</t>
  </si>
  <si>
    <t>Enter your distance travelled in nautical miles</t>
  </si>
  <si>
    <t>Degrees</t>
  </si>
  <si>
    <t>Minutes</t>
  </si>
  <si>
    <t>nm</t>
  </si>
  <si>
    <t>Your northings are:</t>
  </si>
  <si>
    <t>Radians</t>
  </si>
  <si>
    <t>Enter your start latitude (degrees only, S lats = minus)</t>
  </si>
  <si>
    <t>Enter your start latitude (minutes only, S lats = minus)</t>
  </si>
  <si>
    <t>Your start latitude is (in degrees and decimals, minus is south)</t>
  </si>
  <si>
    <t>Your destination waypoint is:</t>
  </si>
  <si>
    <t>or:</t>
  </si>
  <si>
    <t>degrees</t>
  </si>
  <si>
    <t>minutes</t>
  </si>
  <si>
    <t>Daves Short Distance Waypoint Finder</t>
  </si>
  <si>
    <t>Enter your start longitude (minutes only, W longs = minus)</t>
  </si>
  <si>
    <t>Enter your start longitude (degrees only, W longs = minus)</t>
  </si>
  <si>
    <t>Your start longitude is (in degrees and decimals, minus is west)</t>
  </si>
  <si>
    <t>Your eastings are:</t>
  </si>
  <si>
    <t>Your Chlong is:</t>
  </si>
  <si>
    <t>Degrees or</t>
  </si>
  <si>
    <t>Degrees and</t>
  </si>
  <si>
    <t>Your destination waypoint longitude is: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</si>
</sst>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9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2" borderId="0" xfId="0" applyFill="1" applyAlignment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2" fillId="3" borderId="0" xfId="0" applyNumberFormat="1" applyFont="1" applyFill="1" applyAlignment="1">
      <alignment/>
    </xf>
    <xf numFmtId="0" fontId="2" fillId="3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168" fontId="0" fillId="0" borderId="0" xfId="0" applyNumberFormat="1" applyFill="1" applyAlignment="1">
      <alignment/>
    </xf>
    <xf numFmtId="170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54.8515625" style="0" customWidth="1"/>
    <col min="2" max="3" width="12.00390625" style="0" customWidth="1"/>
    <col min="4" max="4" width="17.28125" style="0" customWidth="1"/>
    <col min="5" max="5" width="12.28125" style="0" customWidth="1"/>
  </cols>
  <sheetData>
    <row r="1" ht="12.75">
      <c r="A1" s="8" t="s">
        <v>14</v>
      </c>
    </row>
    <row r="4" spans="1:3" s="3" customFormat="1" ht="12.75">
      <c r="A4" s="3" t="s">
        <v>7</v>
      </c>
      <c r="B4" s="3">
        <v>-60</v>
      </c>
      <c r="C4" s="3" t="s">
        <v>2</v>
      </c>
    </row>
    <row r="6" spans="1:3" s="3" customFormat="1" ht="12.75">
      <c r="A6" s="3" t="s">
        <v>8</v>
      </c>
      <c r="B6" s="3">
        <v>-45</v>
      </c>
      <c r="C6" s="3" t="s">
        <v>3</v>
      </c>
    </row>
    <row r="8" spans="1:5" s="9" customFormat="1" ht="12.75">
      <c r="A8" s="9" t="s">
        <v>9</v>
      </c>
      <c r="B8" s="9">
        <f>B4+B6/60</f>
        <v>-60.75</v>
      </c>
      <c r="C8" s="9" t="s">
        <v>20</v>
      </c>
      <c r="D8" s="10">
        <f>(B8)*(3.142/180)</f>
        <v>-1.060425</v>
      </c>
      <c r="E8" s="9" t="s">
        <v>6</v>
      </c>
    </row>
    <row r="10" spans="1:5" s="3" customFormat="1" ht="12.75">
      <c r="A10" s="3" t="s">
        <v>0</v>
      </c>
      <c r="B10" s="3">
        <v>240</v>
      </c>
      <c r="C10" s="3" t="s">
        <v>20</v>
      </c>
      <c r="D10" s="4">
        <f>(B10)*(3.142/180)</f>
        <v>4.189333333333333</v>
      </c>
      <c r="E10" s="3" t="s">
        <v>6</v>
      </c>
    </row>
    <row r="12" spans="1:3" s="3" customFormat="1" ht="12.75">
      <c r="A12" s="3" t="s">
        <v>1</v>
      </c>
      <c r="B12" s="3">
        <v>120</v>
      </c>
      <c r="C12" s="3" t="s">
        <v>4</v>
      </c>
    </row>
    <row r="14" spans="1:3" s="9" customFormat="1" ht="12.75">
      <c r="A14" s="9" t="s">
        <v>5</v>
      </c>
      <c r="B14" s="11">
        <f>(B12)*COS(D10)</f>
        <v>-59.94354757881603</v>
      </c>
      <c r="C14" s="9" t="s">
        <v>4</v>
      </c>
    </row>
    <row r="16" spans="1:3" s="9" customFormat="1" ht="12.75">
      <c r="A16" s="9" t="s">
        <v>10</v>
      </c>
      <c r="B16" s="12">
        <f>B8+B14/60</f>
        <v>-61.749059126313604</v>
      </c>
      <c r="C16" s="9" t="s">
        <v>2</v>
      </c>
    </row>
    <row r="18" spans="1:5" s="5" customFormat="1" ht="12.75">
      <c r="A18" s="5" t="s">
        <v>11</v>
      </c>
      <c r="B18" s="6">
        <f>INT(B16)</f>
        <v>-62</v>
      </c>
      <c r="C18" s="7" t="s">
        <v>21</v>
      </c>
      <c r="D18" s="6">
        <f>(B16-B18)*60</f>
        <v>15.056452421183764</v>
      </c>
      <c r="E18" s="7" t="s">
        <v>13</v>
      </c>
    </row>
    <row r="20" spans="1:3" s="3" customFormat="1" ht="12.75">
      <c r="A20" s="3" t="s">
        <v>16</v>
      </c>
      <c r="B20" s="3">
        <v>0</v>
      </c>
      <c r="C20" s="3" t="s">
        <v>2</v>
      </c>
    </row>
    <row r="22" spans="1:3" s="3" customFormat="1" ht="12.75">
      <c r="A22" s="3" t="s">
        <v>15</v>
      </c>
      <c r="B22" s="3">
        <v>0</v>
      </c>
      <c r="C22" s="3" t="s">
        <v>3</v>
      </c>
    </row>
    <row r="24" spans="1:3" s="9" customFormat="1" ht="12.75">
      <c r="A24" s="9" t="s">
        <v>17</v>
      </c>
      <c r="B24" s="9">
        <f>B20+B22/60</f>
        <v>0</v>
      </c>
      <c r="C24" s="9" t="s">
        <v>2</v>
      </c>
    </row>
    <row r="26" spans="1:3" s="9" customFormat="1" ht="12.75">
      <c r="A26" s="9" t="s">
        <v>18</v>
      </c>
      <c r="B26" s="11">
        <f>(B12)*SIN(D10)</f>
        <v>-103.95562083728912</v>
      </c>
      <c r="C26" s="9" t="s">
        <v>4</v>
      </c>
    </row>
    <row r="28" spans="1:5" ht="12.75">
      <c r="A28" t="s">
        <v>19</v>
      </c>
      <c r="B28" s="1">
        <f>((B26)/COS(D8))/60</f>
        <v>-3.546753566478897</v>
      </c>
      <c r="C28" t="s">
        <v>20</v>
      </c>
      <c r="D28" s="2">
        <f>(B28)*60</f>
        <v>-212.8052139887338</v>
      </c>
      <c r="E28" t="s">
        <v>3</v>
      </c>
    </row>
    <row r="31" spans="1:3" s="9" customFormat="1" ht="12.75">
      <c r="A31" s="9" t="s">
        <v>22</v>
      </c>
      <c r="B31" s="12">
        <f>B24+D28/60</f>
        <v>-3.546753566478897</v>
      </c>
      <c r="C31" s="9" t="s">
        <v>2</v>
      </c>
    </row>
    <row r="33" spans="1:5" s="5" customFormat="1" ht="12.75">
      <c r="A33" s="5" t="s">
        <v>11</v>
      </c>
      <c r="B33" s="6">
        <f>INT(B31)</f>
        <v>-4</v>
      </c>
      <c r="C33" s="7" t="s">
        <v>12</v>
      </c>
      <c r="D33" s="6">
        <f>(B31-B33)*60</f>
        <v>27.19478601126618</v>
      </c>
      <c r="E33" s="7" t="s">
        <v>13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Pike</dc:creator>
  <cp:keywords/>
  <dc:description/>
  <cp:lastModifiedBy>Dave Pike</cp:lastModifiedBy>
  <dcterms:created xsi:type="dcterms:W3CDTF">2015-11-26T16:24:40Z</dcterms:created>
  <dcterms:modified xsi:type="dcterms:W3CDTF">2015-11-26T19:51:51Z</dcterms:modified>
  <cp:category/>
  <cp:version/>
  <cp:contentType/>
  <cp:contentStatus/>
</cp:coreProperties>
</file>