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Lasse\Navigation\"/>
    </mc:Choice>
  </mc:AlternateContent>
  <xr:revisionPtr revIDLastSave="0" documentId="13_ncr:1_{36A3E0DA-7950-46E5-B376-9D967B5E3A60}" xr6:coauthVersionLast="40" xr6:coauthVersionMax="40" xr10:uidLastSave="{00000000-0000-0000-0000-000000000000}"/>
  <bookViews>
    <workbookView xWindow="0" yWindow="0" windowWidth="19200" windowHeight="6910" xr2:uid="{A7345474-CCEE-4873-AC2C-81100062D111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T32" i="1"/>
  <c r="D32" i="1" s="1"/>
  <c r="D20" i="1"/>
  <c r="T20" i="1"/>
  <c r="E20" i="1" s="1"/>
  <c r="E32" i="1" l="1"/>
  <c r="G32" i="1" s="1"/>
  <c r="G20" i="1"/>
  <c r="T26" i="1"/>
  <c r="D26" i="1" s="1"/>
  <c r="T21" i="1"/>
  <c r="D21" i="1" s="1"/>
  <c r="E26" i="1" l="1"/>
  <c r="G26" i="1" s="1"/>
  <c r="E21" i="1"/>
  <c r="G21" i="1" s="1"/>
  <c r="T8" i="1"/>
  <c r="D8" i="1" s="1"/>
  <c r="T9" i="1"/>
  <c r="D9" i="1" s="1"/>
  <c r="T10" i="1"/>
  <c r="D10" i="1" s="1"/>
  <c r="T11" i="1"/>
  <c r="D11" i="1" s="1"/>
  <c r="T12" i="1"/>
  <c r="D12" i="1" s="1"/>
  <c r="T13" i="1"/>
  <c r="D13" i="1" s="1"/>
  <c r="T7" i="1"/>
  <c r="D7" i="1" s="1"/>
  <c r="T15" i="1"/>
  <c r="D15" i="1" s="1"/>
  <c r="T17" i="1"/>
  <c r="D17" i="1" s="1"/>
  <c r="T22" i="1"/>
  <c r="D22" i="1" s="1"/>
  <c r="T24" i="1"/>
  <c r="D24" i="1" s="1"/>
  <c r="T33" i="1"/>
  <c r="D33" i="1" s="1"/>
  <c r="E33" i="1" s="1"/>
  <c r="T6" i="1"/>
  <c r="D6" i="1" s="1"/>
  <c r="A14" i="1"/>
  <c r="T14" i="1" s="1"/>
  <c r="D14" i="1" s="1"/>
  <c r="E14" i="1" s="1"/>
  <c r="E11" i="1" l="1"/>
  <c r="G11" i="1" s="1"/>
  <c r="E8" i="1"/>
  <c r="G8" i="1" s="1"/>
  <c r="E13" i="1"/>
  <c r="G13" i="1" s="1"/>
  <c r="E12" i="1"/>
  <c r="G12" i="1" s="1"/>
  <c r="E10" i="1"/>
  <c r="G10" i="1" s="1"/>
  <c r="E9" i="1"/>
  <c r="G9" i="1" s="1"/>
  <c r="E7" i="1"/>
  <c r="G7" i="1" s="1"/>
  <c r="A16" i="1"/>
  <c r="T16" i="1" s="1"/>
  <c r="D16" i="1" s="1"/>
  <c r="E16" i="1" s="1"/>
  <c r="G33" i="1"/>
  <c r="E17" i="1"/>
  <c r="G17" i="1" s="1"/>
  <c r="E15" i="1"/>
  <c r="G15" i="1" s="1"/>
  <c r="E22" i="1"/>
  <c r="G22" i="1" s="1"/>
  <c r="G24" i="1"/>
  <c r="G14" i="1"/>
  <c r="E6" i="1"/>
  <c r="A18" i="1" l="1"/>
  <c r="T18" i="1" s="1"/>
  <c r="D18" i="1" s="1"/>
  <c r="E18" i="1" s="1"/>
  <c r="G16" i="1"/>
  <c r="A19" i="1"/>
  <c r="T19" i="1" s="1"/>
  <c r="G18" i="1" l="1"/>
  <c r="D19" i="1"/>
  <c r="E19" i="1" s="1"/>
  <c r="A23" i="1"/>
  <c r="T23" i="1" s="1"/>
  <c r="D23" i="1" s="1"/>
  <c r="E23" i="1" l="1"/>
  <c r="G23" i="1" s="1"/>
  <c r="G19" i="1"/>
  <c r="A25" i="1"/>
  <c r="T25" i="1" s="1"/>
  <c r="D25" i="1" l="1"/>
  <c r="E25" i="1" s="1"/>
  <c r="A27" i="1"/>
  <c r="T27" i="1" s="1"/>
  <c r="D27" i="1" s="1"/>
  <c r="E27" i="1" l="1"/>
  <c r="G27" i="1" s="1"/>
  <c r="G25" i="1"/>
  <c r="A28" i="1"/>
  <c r="T28" i="1" s="1"/>
  <c r="D28" i="1" l="1"/>
  <c r="E28" i="1" s="1"/>
  <c r="A29" i="1"/>
  <c r="T29" i="1" s="1"/>
  <c r="D29" i="1" l="1"/>
  <c r="G28" i="1"/>
  <c r="A30" i="1"/>
  <c r="T30" i="1" s="1"/>
  <c r="D30" i="1" s="1"/>
  <c r="E30" i="1" l="1"/>
  <c r="G30" i="1" s="1"/>
  <c r="E29" i="1"/>
  <c r="G29" i="1" s="1"/>
  <c r="A31" i="1"/>
  <c r="T31" i="1" s="1"/>
  <c r="D31" i="1" l="1"/>
  <c r="A34" i="1"/>
  <c r="T34" i="1" s="1"/>
  <c r="D34" i="1" s="1"/>
  <c r="E34" i="1" l="1"/>
  <c r="G34" i="1" s="1"/>
  <c r="E31" i="1"/>
  <c r="G31" i="1" s="1"/>
</calcChain>
</file>

<file path=xl/sharedStrings.xml><?xml version="1.0" encoding="utf-8"?>
<sst xmlns="http://schemas.openxmlformats.org/spreadsheetml/2006/main" count="280" uniqueCount="41">
  <si>
    <t>-</t>
  </si>
  <si>
    <t>constant</t>
  </si>
  <si>
    <t>°</t>
  </si>
  <si>
    <t>'</t>
  </si>
  <si>
    <t>Arc</t>
  </si>
  <si>
    <t>Log Arc</t>
  </si>
  <si>
    <t>Table à la H.B.Goodwin, something like this seems to be used by Alain Gerbault.</t>
  </si>
  <si>
    <t>Yellow cells are those values that Gerbault used on 30 March 1925.</t>
  </si>
  <si>
    <t xml:space="preserve">Explanation (based on review in Bulletin of the American Mathematical </t>
  </si>
  <si>
    <t xml:space="preserve">The tables are intended for use in cases where formulas of the type </t>
  </si>
  <si>
    <t>further computation. To facilitate the addition or subtraction of the natural</t>
  </si>
  <si>
    <t>sines of a and b, each natural sine in the tables has been multiplied by 3000,</t>
  </si>
  <si>
    <t>as 25°0'. It is claimed that it is easier to add or subtract quantities thus expressed</t>
  </si>
  <si>
    <t>in degrees and minutes of arc than to add or subtract four-place decimals,</t>
  </si>
  <si>
    <t>and this claim seems reasonable. After the natural sines have been combined</t>
  </si>
  <si>
    <t>in this way, the parallel column arrangement makes it possible to get at once</t>
  </si>
  <si>
    <t>A = sin a + sin b where a and b are given and log A is required for</t>
  </si>
  <si>
    <t>and the resulting product is regarded as so many minutes of arc.</t>
  </si>
  <si>
    <t>Thus sin 30° = 0.5, which is regarded as 1500 minutes of arc, and is given in the table</t>
  </si>
  <si>
    <t>the logarithm of A without the trouble of taking out the value of A itself and</t>
  </si>
  <si>
    <t>looking up its logarithm in a separate table.</t>
  </si>
  <si>
    <t>Society, volume 31, number 1-2, Jan-Feb 1925, page 88, of "The Alpha, Beta,</t>
  </si>
  <si>
    <t>Gamma Navigation Tables"):</t>
  </si>
  <si>
    <t>Lars Bergman, 2019-01-12</t>
  </si>
  <si>
    <t>Green cells for azimuth computation.</t>
  </si>
  <si>
    <t>-&gt;</t>
  </si>
  <si>
    <t>Example:</t>
  </si>
  <si>
    <t>declination</t>
  </si>
  <si>
    <t>colatitude</t>
  </si>
  <si>
    <t>altitude</t>
  </si>
  <si>
    <t>colat+dec</t>
  </si>
  <si>
    <t>colat-dec</t>
  </si>
  <si>
    <t>arc</t>
  </si>
  <si>
    <t>alt</t>
  </si>
  <si>
    <t>sum</t>
  </si>
  <si>
    <t>diff</t>
  </si>
  <si>
    <t>log hav hour angle</t>
  </si>
  <si>
    <t>colat+alt</t>
  </si>
  <si>
    <t>colat-alt</t>
  </si>
  <si>
    <t>dec</t>
  </si>
  <si>
    <t>log hav azimuth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</si>
</sst>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5" xfId="0" applyBorder="1"/>
    <xf numFmtId="0" fontId="0" fillId="0" borderId="4" xfId="0" applyBorder="1"/>
    <xf numFmtId="0" fontId="1" fillId="0" borderId="5" xfId="0" quotePrefix="1" applyFont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0" xfId="0" quotePrefix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0" xfId="0" applyBorder="1" applyAlignment="1">
      <alignment horizontal="center"/>
    </xf>
    <xf numFmtId="164" fontId="0" fillId="2" borderId="5" xfId="0" applyNumberFormat="1" applyFill="1" applyBorder="1"/>
    <xf numFmtId="0" fontId="0" fillId="3" borderId="0" xfId="0" quotePrefix="1" applyFill="1" applyBorder="1" applyAlignment="1">
      <alignment horizontal="center"/>
    </xf>
    <xf numFmtId="0" fontId="0" fillId="2" borderId="0" xfId="0" quotePrefix="1" applyFill="1" applyBorder="1" applyAlignment="1">
      <alignment horizontal="center"/>
    </xf>
    <xf numFmtId="0" fontId="0" fillId="2" borderId="0" xfId="0" applyFill="1"/>
    <xf numFmtId="0" fontId="0" fillId="2" borderId="9" xfId="0" applyFill="1" applyBorder="1"/>
    <xf numFmtId="0" fontId="0" fillId="3" borderId="0" xfId="0" applyFill="1"/>
    <xf numFmtId="0" fontId="0" fillId="3" borderId="9" xfId="0" applyFill="1" applyBorder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43C1-DB47-401D-8F11-99B51110E11C}">
  <dimension ref="A1:T38"/>
  <sheetViews>
    <sheetView tabSelected="1" workbookViewId="0">
      <selection activeCell="P23" sqref="P23"/>
    </sheetView>
  </sheetViews>
  <sheetFormatPr defaultRowHeight="14.5" x14ac:dyDescent="0.35"/>
  <cols>
    <col min="2" max="2" width="2.81640625" bestFit="1" customWidth="1"/>
    <col min="4" max="4" width="3.81640625" bestFit="1" customWidth="1"/>
    <col min="5" max="5" width="2.81640625" bestFit="1" customWidth="1"/>
    <col min="7" max="7" width="6.81640625" bestFit="1" customWidth="1"/>
    <col min="8" max="8" width="3.26953125" customWidth="1"/>
    <col min="9" max="9" width="10.6328125" customWidth="1"/>
    <col min="10" max="11" width="2.81640625" bestFit="1" customWidth="1"/>
    <col min="12" max="12" width="8.81640625" customWidth="1"/>
    <col min="13" max="13" width="4.36328125" customWidth="1"/>
    <col min="14" max="14" width="2.81640625" bestFit="1" customWidth="1"/>
    <col min="15" max="15" width="6.81640625" bestFit="1" customWidth="1"/>
    <col min="17" max="17" width="3" customWidth="1"/>
    <col min="18" max="18" width="6.54296875" customWidth="1"/>
    <col min="19" max="19" width="15.36328125" customWidth="1"/>
  </cols>
  <sheetData>
    <row r="1" spans="1:20" x14ac:dyDescent="0.35">
      <c r="A1" t="s">
        <v>6</v>
      </c>
      <c r="M1" t="s">
        <v>23</v>
      </c>
    </row>
    <row r="2" spans="1:20" x14ac:dyDescent="0.35">
      <c r="A2" t="s">
        <v>7</v>
      </c>
    </row>
    <row r="3" spans="1:20" ht="15" thickBot="1" x14ac:dyDescent="0.4">
      <c r="A3" t="s">
        <v>24</v>
      </c>
      <c r="I3" t="s">
        <v>8</v>
      </c>
      <c r="T3" t="s">
        <v>1</v>
      </c>
    </row>
    <row r="4" spans="1:20" x14ac:dyDescent="0.35">
      <c r="A4" s="2"/>
      <c r="B4" s="3"/>
      <c r="C4" s="3"/>
      <c r="D4" s="20" t="s">
        <v>4</v>
      </c>
      <c r="E4" s="20"/>
      <c r="F4" s="3"/>
      <c r="G4" s="4" t="s">
        <v>5</v>
      </c>
      <c r="I4" t="s">
        <v>21</v>
      </c>
      <c r="T4">
        <v>1123.124</v>
      </c>
    </row>
    <row r="5" spans="1:20" x14ac:dyDescent="0.35">
      <c r="A5" s="5" t="s">
        <v>2</v>
      </c>
      <c r="B5" s="6" t="s">
        <v>3</v>
      </c>
      <c r="C5" s="7"/>
      <c r="D5" s="8" t="s">
        <v>2</v>
      </c>
      <c r="E5" s="6" t="s">
        <v>3</v>
      </c>
      <c r="F5" s="7"/>
      <c r="G5" s="9"/>
      <c r="I5" t="s">
        <v>22</v>
      </c>
    </row>
    <row r="6" spans="1:20" x14ac:dyDescent="0.35">
      <c r="A6" s="10">
        <v>0</v>
      </c>
      <c r="B6" s="7">
        <v>0</v>
      </c>
      <c r="C6" s="7"/>
      <c r="D6" s="7">
        <f t="shared" ref="D6:D34" si="0">INT(T6)</f>
        <v>0</v>
      </c>
      <c r="E6" s="7">
        <f t="shared" ref="E6:E34" si="1">ROUND(60*(T6-D6),0)</f>
        <v>0</v>
      </c>
      <c r="F6" s="7"/>
      <c r="G6" s="11" t="s">
        <v>0</v>
      </c>
      <c r="H6" s="1"/>
      <c r="T6">
        <f t="shared" ref="T6:T34" si="2">3000*SIN(RADIANS(A6+B6/60))/60*IF(A6&lt;90,1,-1)+IF(A6&lt;90,0,100)</f>
        <v>0</v>
      </c>
    </row>
    <row r="7" spans="1:20" x14ac:dyDescent="0.35">
      <c r="A7" s="10">
        <v>0</v>
      </c>
      <c r="B7" s="7">
        <v>5</v>
      </c>
      <c r="C7" s="7"/>
      <c r="D7" s="7">
        <f t="shared" si="0"/>
        <v>0</v>
      </c>
      <c r="E7" s="7">
        <f t="shared" si="1"/>
        <v>4</v>
      </c>
      <c r="F7" s="7"/>
      <c r="G7" s="9">
        <f t="shared" ref="G7:G34" si="3">ROUND(LOG10((D7*60+E7)/$T$4),4)+IF(LOG10((D7*60+E7)/$T$4)&lt;0,10,0)</f>
        <v>7.5516000000000005</v>
      </c>
      <c r="H7" s="1"/>
      <c r="I7" t="s">
        <v>9</v>
      </c>
      <c r="T7">
        <f t="shared" si="2"/>
        <v>7.2722026527076739E-2</v>
      </c>
    </row>
    <row r="8" spans="1:20" x14ac:dyDescent="0.35">
      <c r="A8" s="10">
        <v>0</v>
      </c>
      <c r="B8" s="7">
        <v>30</v>
      </c>
      <c r="C8" s="7"/>
      <c r="D8" s="7">
        <f t="shared" si="0"/>
        <v>0</v>
      </c>
      <c r="E8" s="7">
        <f t="shared" si="1"/>
        <v>26</v>
      </c>
      <c r="F8" s="7"/>
      <c r="G8" s="9">
        <f t="shared" si="3"/>
        <v>8.3644999999999996</v>
      </c>
      <c r="H8" s="1"/>
      <c r="I8" t="s">
        <v>16</v>
      </c>
      <c r="T8">
        <f t="shared" si="2"/>
        <v>0.4363267749186967</v>
      </c>
    </row>
    <row r="9" spans="1:20" x14ac:dyDescent="0.35">
      <c r="A9" s="10">
        <v>1</v>
      </c>
      <c r="B9" s="7">
        <v>0</v>
      </c>
      <c r="C9" s="7"/>
      <c r="D9" s="7">
        <f t="shared" si="0"/>
        <v>0</v>
      </c>
      <c r="E9" s="7">
        <f t="shared" si="1"/>
        <v>52</v>
      </c>
      <c r="F9" s="7"/>
      <c r="G9" s="9">
        <f t="shared" si="3"/>
        <v>8.6655999999999995</v>
      </c>
      <c r="H9" s="1"/>
      <c r="I9" t="s">
        <v>10</v>
      </c>
      <c r="T9">
        <f t="shared" si="2"/>
        <v>0.8726203218641756</v>
      </c>
    </row>
    <row r="10" spans="1:20" x14ac:dyDescent="0.35">
      <c r="A10" s="10">
        <v>2</v>
      </c>
      <c r="B10" s="7">
        <v>0</v>
      </c>
      <c r="C10" s="7"/>
      <c r="D10" s="7">
        <f t="shared" si="0"/>
        <v>1</v>
      </c>
      <c r="E10" s="7">
        <f t="shared" si="1"/>
        <v>45</v>
      </c>
      <c r="F10" s="7"/>
      <c r="G10" s="9">
        <f t="shared" si="3"/>
        <v>8.9708000000000006</v>
      </c>
      <c r="H10" s="1"/>
      <c r="I10" t="s">
        <v>11</v>
      </c>
      <c r="T10">
        <f t="shared" si="2"/>
        <v>1.7449748351250485</v>
      </c>
    </row>
    <row r="11" spans="1:20" x14ac:dyDescent="0.35">
      <c r="A11" s="10">
        <v>5</v>
      </c>
      <c r="B11" s="7">
        <v>0</v>
      </c>
      <c r="C11" s="7"/>
      <c r="D11" s="7">
        <f t="shared" si="0"/>
        <v>4</v>
      </c>
      <c r="E11" s="7">
        <f t="shared" si="1"/>
        <v>21</v>
      </c>
      <c r="F11" s="7"/>
      <c r="G11" s="9">
        <f t="shared" si="3"/>
        <v>9.3661999999999992</v>
      </c>
      <c r="H11" s="1"/>
      <c r="I11" t="s">
        <v>17</v>
      </c>
      <c r="T11">
        <f t="shared" si="2"/>
        <v>4.3577871373829087</v>
      </c>
    </row>
    <row r="12" spans="1:20" x14ac:dyDescent="0.35">
      <c r="A12" s="21">
        <v>7</v>
      </c>
      <c r="B12" s="22">
        <v>23</v>
      </c>
      <c r="C12" s="26" t="s">
        <v>25</v>
      </c>
      <c r="D12" s="22">
        <f t="shared" si="0"/>
        <v>6</v>
      </c>
      <c r="E12" s="22">
        <f t="shared" si="1"/>
        <v>26</v>
      </c>
      <c r="F12" s="7"/>
      <c r="G12" s="9">
        <f t="shared" si="3"/>
        <v>9.5362000000000009</v>
      </c>
      <c r="H12" s="1"/>
      <c r="I12" t="s">
        <v>18</v>
      </c>
      <c r="T12">
        <f t="shared" si="2"/>
        <v>6.4253562842269503</v>
      </c>
    </row>
    <row r="13" spans="1:20" x14ac:dyDescent="0.35">
      <c r="A13" s="10">
        <v>10</v>
      </c>
      <c r="B13" s="7">
        <v>0</v>
      </c>
      <c r="C13" s="7"/>
      <c r="D13" s="7">
        <f t="shared" si="0"/>
        <v>8</v>
      </c>
      <c r="E13" s="7">
        <f t="shared" si="1"/>
        <v>41</v>
      </c>
      <c r="F13" s="7"/>
      <c r="G13" s="9">
        <f t="shared" si="3"/>
        <v>9.6663999999999994</v>
      </c>
      <c r="H13" s="1"/>
      <c r="I13" t="s">
        <v>12</v>
      </c>
      <c r="T13">
        <f t="shared" si="2"/>
        <v>8.6824088833465165</v>
      </c>
    </row>
    <row r="14" spans="1:20" x14ac:dyDescent="0.35">
      <c r="A14" s="10">
        <f>15+A6</f>
        <v>15</v>
      </c>
      <c r="B14" s="7">
        <v>0</v>
      </c>
      <c r="C14" s="7"/>
      <c r="D14" s="7">
        <f t="shared" si="0"/>
        <v>12</v>
      </c>
      <c r="E14" s="7">
        <f t="shared" si="1"/>
        <v>56</v>
      </c>
      <c r="F14" s="7"/>
      <c r="G14" s="9">
        <f t="shared" si="3"/>
        <v>9.8393999999999995</v>
      </c>
      <c r="I14" t="s">
        <v>13</v>
      </c>
      <c r="T14">
        <f t="shared" si="2"/>
        <v>12.940952255126037</v>
      </c>
    </row>
    <row r="15" spans="1:20" x14ac:dyDescent="0.35">
      <c r="A15" s="12">
        <v>17</v>
      </c>
      <c r="B15" s="13">
        <v>57</v>
      </c>
      <c r="C15" s="27" t="s">
        <v>25</v>
      </c>
      <c r="D15" s="13">
        <f t="shared" si="0"/>
        <v>15</v>
      </c>
      <c r="E15" s="13">
        <f t="shared" si="1"/>
        <v>25</v>
      </c>
      <c r="F15" s="7"/>
      <c r="G15" s="9">
        <f t="shared" si="3"/>
        <v>9.9156999999999993</v>
      </c>
      <c r="I15" t="s">
        <v>14</v>
      </c>
      <c r="T15">
        <f t="shared" si="2"/>
        <v>15.409346171812579</v>
      </c>
    </row>
    <row r="16" spans="1:20" x14ac:dyDescent="0.35">
      <c r="A16" s="10">
        <f>15+A14</f>
        <v>30</v>
      </c>
      <c r="B16" s="7">
        <v>0</v>
      </c>
      <c r="C16" s="7"/>
      <c r="D16" s="7">
        <f t="shared" si="0"/>
        <v>25</v>
      </c>
      <c r="E16" s="7">
        <f t="shared" si="1"/>
        <v>0</v>
      </c>
      <c r="F16" s="7"/>
      <c r="G16" s="9">
        <f t="shared" si="3"/>
        <v>0.12570000000000001</v>
      </c>
      <c r="I16" t="s">
        <v>15</v>
      </c>
      <c r="T16">
        <f t="shared" si="2"/>
        <v>24.999999999999996</v>
      </c>
    </row>
    <row r="17" spans="1:20" x14ac:dyDescent="0.35">
      <c r="A17" s="10">
        <v>43</v>
      </c>
      <c r="B17" s="7">
        <v>39</v>
      </c>
      <c r="C17" s="7"/>
      <c r="D17" s="13">
        <f t="shared" si="0"/>
        <v>34</v>
      </c>
      <c r="E17" s="13">
        <f t="shared" si="1"/>
        <v>31</v>
      </c>
      <c r="F17" s="27" t="s">
        <v>25</v>
      </c>
      <c r="G17" s="25">
        <f t="shared" si="3"/>
        <v>0.26579999999999998</v>
      </c>
      <c r="I17" t="s">
        <v>19</v>
      </c>
      <c r="T17">
        <f t="shared" si="2"/>
        <v>34.512562011721862</v>
      </c>
    </row>
    <row r="18" spans="1:20" x14ac:dyDescent="0.35">
      <c r="A18" s="10">
        <f>15+A16</f>
        <v>45</v>
      </c>
      <c r="B18" s="7">
        <v>0</v>
      </c>
      <c r="C18" s="7"/>
      <c r="D18" s="7">
        <f t="shared" si="0"/>
        <v>35</v>
      </c>
      <c r="E18" s="7">
        <f t="shared" si="1"/>
        <v>21</v>
      </c>
      <c r="F18" s="7"/>
      <c r="G18" s="9">
        <f t="shared" si="3"/>
        <v>0.27610000000000001</v>
      </c>
      <c r="I18" t="s">
        <v>20</v>
      </c>
      <c r="T18">
        <f t="shared" si="2"/>
        <v>35.35533905932737</v>
      </c>
    </row>
    <row r="19" spans="1:20" x14ac:dyDescent="0.35">
      <c r="A19" s="10">
        <f t="shared" ref="A19:A29" si="4">15+A18</f>
        <v>60</v>
      </c>
      <c r="B19" s="7">
        <v>0</v>
      </c>
      <c r="C19" s="7"/>
      <c r="D19" s="7">
        <f t="shared" si="0"/>
        <v>43</v>
      </c>
      <c r="E19" s="7">
        <f t="shared" si="1"/>
        <v>18</v>
      </c>
      <c r="F19" s="7"/>
      <c r="G19" s="9">
        <f t="shared" si="3"/>
        <v>0.36420000000000002</v>
      </c>
      <c r="T19">
        <f t="shared" si="2"/>
        <v>43.301270189221931</v>
      </c>
    </row>
    <row r="20" spans="1:20" x14ac:dyDescent="0.35">
      <c r="A20" s="10">
        <v>61</v>
      </c>
      <c r="B20" s="19">
        <v>43</v>
      </c>
      <c r="C20" s="7"/>
      <c r="D20" s="22">
        <f t="shared" ref="D20" si="5">INT(T20)</f>
        <v>44</v>
      </c>
      <c r="E20" s="22">
        <f t="shared" ref="E20" si="6">ROUND(60*(T20-D20),0)</f>
        <v>2</v>
      </c>
      <c r="F20" s="26" t="s">
        <v>25</v>
      </c>
      <c r="G20" s="23">
        <f t="shared" ref="G20" si="7">ROUND(LOG10((D20*60+E20)/$T$4),4)+IF(LOG10((D20*60+E20)/$T$4)&lt;0,10,0)</f>
        <v>0.3715</v>
      </c>
      <c r="I20" t="s">
        <v>26</v>
      </c>
      <c r="J20" s="8" t="s">
        <v>2</v>
      </c>
      <c r="K20" s="6" t="s">
        <v>3</v>
      </c>
      <c r="T20">
        <f t="shared" ref="T20" si="8">3000*SIN(RADIANS(A20+B20/60))/60*IF(A20&lt;90,1,-1)+IF(A20&lt;90,0,100)</f>
        <v>44.03076114629414</v>
      </c>
    </row>
    <row r="21" spans="1:20" x14ac:dyDescent="0.35">
      <c r="A21" s="10">
        <v>61</v>
      </c>
      <c r="B21" s="19">
        <v>55</v>
      </c>
      <c r="C21" s="7"/>
      <c r="D21" s="7">
        <f t="shared" si="0"/>
        <v>44</v>
      </c>
      <c r="E21" s="7">
        <f t="shared" si="1"/>
        <v>7</v>
      </c>
      <c r="F21" s="7"/>
      <c r="G21" s="9">
        <f t="shared" si="3"/>
        <v>0.37230000000000002</v>
      </c>
      <c r="I21" t="s">
        <v>28</v>
      </c>
      <c r="J21">
        <v>79</v>
      </c>
      <c r="K21">
        <v>52</v>
      </c>
      <c r="T21">
        <f t="shared" si="2"/>
        <v>44.113192024856133</v>
      </c>
    </row>
    <row r="22" spans="1:20" x14ac:dyDescent="0.35">
      <c r="A22" s="12">
        <v>72</v>
      </c>
      <c r="B22" s="13">
        <v>29</v>
      </c>
      <c r="C22" s="27" t="s">
        <v>25</v>
      </c>
      <c r="D22" s="13">
        <f t="shared" si="0"/>
        <v>47</v>
      </c>
      <c r="E22" s="13">
        <f t="shared" si="1"/>
        <v>41</v>
      </c>
      <c r="F22" s="7"/>
      <c r="G22" s="9">
        <f t="shared" si="3"/>
        <v>0.40610000000000002</v>
      </c>
      <c r="I22" t="s">
        <v>27</v>
      </c>
      <c r="J22">
        <v>7</v>
      </c>
      <c r="K22">
        <v>23</v>
      </c>
      <c r="T22">
        <f t="shared" si="2"/>
        <v>47.681471931413732</v>
      </c>
    </row>
    <row r="23" spans="1:20" x14ac:dyDescent="0.35">
      <c r="A23" s="10">
        <f>15+A19</f>
        <v>75</v>
      </c>
      <c r="B23" s="7">
        <v>0</v>
      </c>
      <c r="C23" s="7"/>
      <c r="D23" s="7">
        <f t="shared" si="0"/>
        <v>48</v>
      </c>
      <c r="E23" s="7">
        <f t="shared" si="1"/>
        <v>18</v>
      </c>
      <c r="F23" s="7"/>
      <c r="G23" s="9">
        <f t="shared" si="3"/>
        <v>0.41170000000000001</v>
      </c>
      <c r="I23" t="s">
        <v>29</v>
      </c>
      <c r="J23">
        <v>17</v>
      </c>
      <c r="K23">
        <v>57</v>
      </c>
      <c r="M23" s="7"/>
      <c r="N23" s="7"/>
      <c r="T23">
        <f t="shared" si="2"/>
        <v>48.29629131445342</v>
      </c>
    </row>
    <row r="24" spans="1:20" x14ac:dyDescent="0.35">
      <c r="A24" s="12">
        <v>87</v>
      </c>
      <c r="B24" s="13">
        <v>15</v>
      </c>
      <c r="C24" s="27" t="s">
        <v>25</v>
      </c>
      <c r="D24" s="13">
        <f t="shared" si="0"/>
        <v>49</v>
      </c>
      <c r="E24" s="13">
        <f>TRUNC(60*(T24-D24))</f>
        <v>56</v>
      </c>
      <c r="F24" s="15"/>
      <c r="G24" s="9">
        <f t="shared" si="3"/>
        <v>0.42609999999999998</v>
      </c>
      <c r="M24" s="24" t="s">
        <v>32</v>
      </c>
      <c r="N24" s="24"/>
      <c r="T24">
        <f t="shared" si="2"/>
        <v>49.942419324247538</v>
      </c>
    </row>
    <row r="25" spans="1:20" x14ac:dyDescent="0.35">
      <c r="A25" s="10">
        <f>15+A23</f>
        <v>90</v>
      </c>
      <c r="B25" s="7">
        <v>0</v>
      </c>
      <c r="C25" s="7"/>
      <c r="D25" s="7">
        <f t="shared" si="0"/>
        <v>50</v>
      </c>
      <c r="E25" s="7">
        <f t="shared" si="1"/>
        <v>0</v>
      </c>
      <c r="F25" s="7"/>
      <c r="G25" s="9">
        <f t="shared" si="3"/>
        <v>0.42670000000000002</v>
      </c>
      <c r="I25" s="28" t="s">
        <v>30</v>
      </c>
      <c r="J25" s="28">
        <v>87</v>
      </c>
      <c r="K25" s="28">
        <v>15</v>
      </c>
      <c r="L25" s="28"/>
      <c r="M25" s="28">
        <v>49</v>
      </c>
      <c r="N25" s="28">
        <v>56</v>
      </c>
      <c r="O25" s="28"/>
      <c r="T25">
        <f t="shared" si="2"/>
        <v>50</v>
      </c>
    </row>
    <row r="26" spans="1:20" x14ac:dyDescent="0.35">
      <c r="A26" s="21">
        <v>97</v>
      </c>
      <c r="B26" s="22">
        <v>49</v>
      </c>
      <c r="C26" s="26" t="s">
        <v>25</v>
      </c>
      <c r="D26" s="22">
        <f t="shared" si="0"/>
        <v>50</v>
      </c>
      <c r="E26" s="22">
        <f t="shared" si="1"/>
        <v>28</v>
      </c>
      <c r="F26" s="7"/>
      <c r="G26" s="9">
        <f t="shared" si="3"/>
        <v>0.43070000000000003</v>
      </c>
      <c r="I26" s="28" t="s">
        <v>31</v>
      </c>
      <c r="J26" s="28">
        <v>72</v>
      </c>
      <c r="K26" s="28">
        <v>29</v>
      </c>
      <c r="L26" s="28"/>
      <c r="M26" s="28">
        <v>47</v>
      </c>
      <c r="N26" s="28">
        <v>41</v>
      </c>
      <c r="O26" s="28"/>
      <c r="T26">
        <f t="shared" si="2"/>
        <v>50.464583975214381</v>
      </c>
    </row>
    <row r="27" spans="1:20" x14ac:dyDescent="0.35">
      <c r="A27" s="10">
        <f>15+A25</f>
        <v>105</v>
      </c>
      <c r="B27" s="7">
        <v>0</v>
      </c>
      <c r="C27" s="7"/>
      <c r="D27" s="7">
        <f t="shared" si="0"/>
        <v>51</v>
      </c>
      <c r="E27" s="7">
        <f t="shared" si="1"/>
        <v>42</v>
      </c>
      <c r="F27" s="7"/>
      <c r="G27" s="9">
        <f t="shared" si="3"/>
        <v>0.44119999999999998</v>
      </c>
      <c r="I27" s="28" t="s">
        <v>33</v>
      </c>
      <c r="J27" s="28">
        <v>17</v>
      </c>
      <c r="K27" s="28">
        <v>57</v>
      </c>
      <c r="L27" s="28"/>
      <c r="M27" s="29">
        <v>15</v>
      </c>
      <c r="N27" s="29">
        <v>25</v>
      </c>
      <c r="O27" s="28"/>
      <c r="T27">
        <f t="shared" si="2"/>
        <v>51.70370868554658</v>
      </c>
    </row>
    <row r="28" spans="1:20" x14ac:dyDescent="0.35">
      <c r="A28" s="10">
        <f>15+A27</f>
        <v>120</v>
      </c>
      <c r="B28" s="7">
        <v>0</v>
      </c>
      <c r="C28" s="7"/>
      <c r="D28" s="7">
        <f t="shared" si="0"/>
        <v>56</v>
      </c>
      <c r="E28" s="7">
        <f t="shared" si="1"/>
        <v>42</v>
      </c>
      <c r="F28" s="7"/>
      <c r="G28" s="9">
        <f t="shared" si="3"/>
        <v>0.48130000000000001</v>
      </c>
      <c r="I28" s="28"/>
      <c r="J28" s="28"/>
      <c r="K28" s="28"/>
      <c r="L28" s="28" t="s">
        <v>35</v>
      </c>
      <c r="M28" s="28">
        <v>34</v>
      </c>
      <c r="N28" s="28">
        <v>31</v>
      </c>
      <c r="O28" s="28">
        <v>0.26579999999999998</v>
      </c>
      <c r="T28">
        <f t="shared" si="2"/>
        <v>56.698729810778069</v>
      </c>
    </row>
    <row r="29" spans="1:20" x14ac:dyDescent="0.35">
      <c r="A29" s="10">
        <f t="shared" si="4"/>
        <v>135</v>
      </c>
      <c r="B29" s="7">
        <v>0</v>
      </c>
      <c r="C29" s="7"/>
      <c r="D29" s="7">
        <f t="shared" si="0"/>
        <v>64</v>
      </c>
      <c r="E29" s="7">
        <f t="shared" si="1"/>
        <v>39</v>
      </c>
      <c r="F29" s="7"/>
      <c r="G29" s="9">
        <f t="shared" si="3"/>
        <v>0.5383</v>
      </c>
      <c r="I29" s="28"/>
      <c r="J29" s="28"/>
      <c r="K29" s="28"/>
      <c r="L29" s="28" t="s">
        <v>34</v>
      </c>
      <c r="M29" s="28">
        <v>97</v>
      </c>
      <c r="N29" s="28">
        <v>37</v>
      </c>
      <c r="O29" s="29">
        <v>0.71719999999999995</v>
      </c>
      <c r="T29">
        <f t="shared" si="2"/>
        <v>64.644660940672622</v>
      </c>
    </row>
    <row r="30" spans="1:20" x14ac:dyDescent="0.35">
      <c r="A30" s="10">
        <f>15+A29</f>
        <v>150</v>
      </c>
      <c r="B30" s="7">
        <v>0</v>
      </c>
      <c r="C30" s="7"/>
      <c r="D30" s="7">
        <f t="shared" si="0"/>
        <v>75</v>
      </c>
      <c r="E30" s="7">
        <f t="shared" si="1"/>
        <v>0</v>
      </c>
      <c r="F30" s="7"/>
      <c r="G30" s="9">
        <f t="shared" si="3"/>
        <v>0.6028</v>
      </c>
      <c r="I30" s="28"/>
      <c r="J30" s="28"/>
      <c r="K30" s="28"/>
      <c r="L30" s="28" t="s">
        <v>36</v>
      </c>
      <c r="M30" s="28"/>
      <c r="N30" s="28"/>
      <c r="O30" s="28">
        <v>9.5486000000000004</v>
      </c>
      <c r="T30">
        <f t="shared" si="2"/>
        <v>75</v>
      </c>
    </row>
    <row r="31" spans="1:20" x14ac:dyDescent="0.35">
      <c r="A31" s="10">
        <f>15+A30</f>
        <v>165</v>
      </c>
      <c r="B31" s="7">
        <v>0</v>
      </c>
      <c r="C31" s="7"/>
      <c r="D31" s="7">
        <f t="shared" si="0"/>
        <v>87</v>
      </c>
      <c r="E31" s="7">
        <f t="shared" si="1"/>
        <v>4</v>
      </c>
      <c r="F31" s="7"/>
      <c r="G31" s="9">
        <f t="shared" si="3"/>
        <v>0.66759999999999997</v>
      </c>
      <c r="T31">
        <f t="shared" si="2"/>
        <v>87.059047744873951</v>
      </c>
    </row>
    <row r="32" spans="1:20" x14ac:dyDescent="0.35">
      <c r="A32" s="10">
        <v>173</v>
      </c>
      <c r="B32" s="19">
        <v>47</v>
      </c>
      <c r="C32" s="7"/>
      <c r="D32" s="22">
        <f t="shared" ref="D32" si="9">INT(T32)</f>
        <v>94</v>
      </c>
      <c r="E32" s="22">
        <f t="shared" ref="E32" si="10">ROUND(60*(T32-D32),0)</f>
        <v>35</v>
      </c>
      <c r="F32" s="26" t="s">
        <v>25</v>
      </c>
      <c r="G32" s="23">
        <f t="shared" ref="G32" si="11">ROUND(LOG10((D32*60+E32)/$T$4),4)+IF(LOG10((D32*60+E32)/$T$4)&lt;0,10,0)</f>
        <v>0.70350000000000001</v>
      </c>
      <c r="M32" s="24" t="s">
        <v>32</v>
      </c>
      <c r="N32" s="24"/>
      <c r="T32">
        <f t="shared" ref="T32" si="12">3000*SIN(RADIANS(A32+B32/60))/60*IF(A32&lt;90,1,-1)+IF(A32&lt;90,0,100)</f>
        <v>94.585573103711809</v>
      </c>
    </row>
    <row r="33" spans="1:20" x14ac:dyDescent="0.35">
      <c r="A33" s="10">
        <v>177</v>
      </c>
      <c r="B33" s="7">
        <v>16</v>
      </c>
      <c r="C33" s="7"/>
      <c r="D33" s="13">
        <f t="shared" si="0"/>
        <v>97</v>
      </c>
      <c r="E33" s="13">
        <f t="shared" si="1"/>
        <v>37</v>
      </c>
      <c r="F33" s="27" t="s">
        <v>25</v>
      </c>
      <c r="G33" s="14">
        <f t="shared" si="3"/>
        <v>0.71719999999999995</v>
      </c>
      <c r="I33" s="30" t="s">
        <v>37</v>
      </c>
      <c r="J33" s="30">
        <v>97</v>
      </c>
      <c r="K33" s="30">
        <v>49</v>
      </c>
      <c r="L33" s="30"/>
      <c r="M33" s="30">
        <v>50</v>
      </c>
      <c r="N33" s="30">
        <v>28</v>
      </c>
      <c r="O33" s="30"/>
      <c r="T33">
        <f t="shared" si="2"/>
        <v>97.615621336114472</v>
      </c>
    </row>
    <row r="34" spans="1:20" ht="15" thickBot="1" x14ac:dyDescent="0.4">
      <c r="A34" s="16">
        <f>15+A31</f>
        <v>180</v>
      </c>
      <c r="B34" s="17">
        <v>0</v>
      </c>
      <c r="C34" s="17"/>
      <c r="D34" s="17">
        <f t="shared" si="0"/>
        <v>100</v>
      </c>
      <c r="E34" s="17">
        <f t="shared" si="1"/>
        <v>0</v>
      </c>
      <c r="F34" s="17"/>
      <c r="G34" s="18">
        <f t="shared" si="3"/>
        <v>0.72770000000000001</v>
      </c>
      <c r="I34" s="30" t="s">
        <v>38</v>
      </c>
      <c r="J34" s="30">
        <v>61</v>
      </c>
      <c r="K34" s="30">
        <v>55</v>
      </c>
      <c r="L34" s="30"/>
      <c r="M34" s="30">
        <v>44</v>
      </c>
      <c r="N34" s="30">
        <v>7</v>
      </c>
      <c r="O34" s="30"/>
      <c r="T34">
        <f t="shared" si="2"/>
        <v>100</v>
      </c>
    </row>
    <row r="35" spans="1:20" x14ac:dyDescent="0.35">
      <c r="I35" s="30" t="s">
        <v>39</v>
      </c>
      <c r="J35" s="30">
        <v>7</v>
      </c>
      <c r="K35" s="30">
        <v>23</v>
      </c>
      <c r="L35" s="30"/>
      <c r="M35" s="31">
        <v>6</v>
      </c>
      <c r="N35" s="31">
        <v>26</v>
      </c>
      <c r="O35" s="30"/>
    </row>
    <row r="36" spans="1:20" x14ac:dyDescent="0.35">
      <c r="I36" s="30"/>
      <c r="J36" s="30"/>
      <c r="K36" s="30"/>
      <c r="L36" s="30" t="s">
        <v>35</v>
      </c>
      <c r="M36" s="30">
        <v>44</v>
      </c>
      <c r="N36" s="30">
        <v>2</v>
      </c>
      <c r="O36" s="30">
        <v>0.3715</v>
      </c>
    </row>
    <row r="37" spans="1:20" x14ac:dyDescent="0.35">
      <c r="I37" s="30"/>
      <c r="J37" s="30"/>
      <c r="K37" s="30"/>
      <c r="L37" s="30" t="s">
        <v>34</v>
      </c>
      <c r="M37" s="30">
        <v>94</v>
      </c>
      <c r="N37" s="30">
        <v>35</v>
      </c>
      <c r="O37" s="31">
        <v>0.70350000000000001</v>
      </c>
    </row>
    <row r="38" spans="1:20" x14ac:dyDescent="0.35">
      <c r="I38" s="30"/>
      <c r="J38" s="30"/>
      <c r="K38" s="30"/>
      <c r="L38" s="30" t="s">
        <v>40</v>
      </c>
      <c r="M38" s="30"/>
      <c r="N38" s="30"/>
      <c r="O38" s="32">
        <v>9.6679999999999993</v>
      </c>
    </row>
  </sheetData>
  <mergeCells count="3">
    <mergeCell ref="D4:E4"/>
    <mergeCell ref="M24:N24"/>
    <mergeCell ref="M32:N3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Bergman</dc:creator>
  <cp:lastModifiedBy>Lars Bergman</cp:lastModifiedBy>
  <cp:lastPrinted>2019-01-13T09:31:42Z</cp:lastPrinted>
  <dcterms:created xsi:type="dcterms:W3CDTF">2019-01-12T14:42:32Z</dcterms:created>
  <dcterms:modified xsi:type="dcterms:W3CDTF">2019-01-13T13:40:13Z</dcterms:modified>
</cp:coreProperties>
</file>