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"/>
    </mc:Choice>
  </mc:AlternateContent>
  <xr:revisionPtr revIDLastSave="0" documentId="13_ncr:1_{5CF2C2FA-7C37-4CDF-B38E-3EBA50B29F4B}" xr6:coauthVersionLast="45" xr6:coauthVersionMax="45" xr10:uidLastSave="{00000000-0000-0000-0000-000000000000}"/>
  <bookViews>
    <workbookView xWindow="-120" yWindow="-120" windowWidth="20730" windowHeight="11160" activeTab="1" xr2:uid="{165B1F19-AA17-4764-A2D2-EB03D948CF37}"/>
  </bookViews>
  <sheets>
    <sheet name="Sheet4" sheetId="4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E7" i="1"/>
  <c r="H7" i="1" s="1"/>
  <c r="F7" i="1"/>
  <c r="E8" i="1"/>
  <c r="H8" i="1" s="1"/>
  <c r="F8" i="1"/>
  <c r="E9" i="1"/>
  <c r="H9" i="1" s="1"/>
  <c r="F9" i="1"/>
  <c r="E10" i="1"/>
  <c r="H10" i="1" s="1"/>
  <c r="F10" i="1"/>
  <c r="E11" i="1"/>
  <c r="H11" i="1" s="1"/>
  <c r="F11" i="1"/>
  <c r="E12" i="1"/>
  <c r="H12" i="1" s="1"/>
  <c r="F12" i="1"/>
  <c r="E13" i="1"/>
  <c r="H13" i="1" s="1"/>
  <c r="F13" i="1"/>
  <c r="E14" i="1"/>
  <c r="H14" i="1" s="1"/>
  <c r="F14" i="1"/>
  <c r="E15" i="1"/>
  <c r="H15" i="1" s="1"/>
  <c r="F15" i="1"/>
  <c r="E16" i="1"/>
  <c r="H16" i="1" s="1"/>
  <c r="F16" i="1"/>
  <c r="E17" i="1"/>
  <c r="H17" i="1" s="1"/>
  <c r="F17" i="1"/>
  <c r="E18" i="1"/>
  <c r="H18" i="1" s="1"/>
  <c r="E19" i="1"/>
  <c r="F19" i="1"/>
  <c r="E20" i="1"/>
  <c r="F20" i="1"/>
  <c r="E21" i="1"/>
  <c r="F21" i="1"/>
  <c r="E22" i="1"/>
  <c r="F22" i="1"/>
  <c r="H22" i="1" s="1"/>
  <c r="E23" i="1"/>
  <c r="F23" i="1"/>
  <c r="F6" i="1"/>
  <c r="E6" i="1"/>
  <c r="E26" i="1" s="1"/>
  <c r="F26" i="1" l="1"/>
  <c r="H20" i="1"/>
  <c r="F25" i="1"/>
  <c r="H23" i="1"/>
  <c r="H21" i="1"/>
  <c r="H19" i="1"/>
  <c r="H6" i="1"/>
  <c r="H26" i="1"/>
  <c r="E25" i="1"/>
  <c r="H25" i="1" l="1"/>
</calcChain>
</file>

<file path=xl/sharedStrings.xml><?xml version="1.0" encoding="utf-8"?>
<sst xmlns="http://schemas.openxmlformats.org/spreadsheetml/2006/main" count="32" uniqueCount="19">
  <si>
    <t>Mean</t>
  </si>
  <si>
    <t>Standard Error</t>
  </si>
  <si>
    <t>Median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</si>
  <si>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</si>
  <si>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</si>
  <si>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</si>
  <si>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</si>
  <si>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</si>
  <si>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</si>
  <si>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</si>
  <si>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</si>
  <si>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</si>
  <si>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</si>
  <si>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Spoof</t>
  </si>
  <si>
    <t>Sextant</t>
  </si>
  <si>
    <t>Seconds of Arc above 27d</t>
  </si>
  <si>
    <t>Delta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</si>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</sst>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/>
              <a:t>Series of Sun Altitudes</a:t>
            </a:r>
          </a:p>
          <a:p>
            <a:pPr>
              <a:defRPr sz="1000" baseline="0"/>
            </a:pPr>
            <a:r>
              <a:rPr lang="en-US" sz="1000" baseline="0"/>
              <a:t>Scatter Plot</a:t>
            </a:r>
          </a:p>
          <a:p>
            <a:pPr>
              <a:defRPr sz="1000" baseline="0"/>
            </a:pPr>
            <a:r>
              <a:rPr lang="en-US" sz="1000" baseline="0"/>
              <a:t>Spoof X, Sextant Y</a:t>
            </a:r>
          </a:p>
          <a:p>
            <a:pPr>
              <a:defRPr sz="1000" baseline="0"/>
            </a:pPr>
            <a:r>
              <a:rPr lang="en-US" sz="1000" baseline="0"/>
              <a:t>Rye Harbor</a:t>
            </a:r>
          </a:p>
          <a:p>
            <a:pPr>
              <a:defRPr sz="1000" baseline="0"/>
            </a:pPr>
            <a:r>
              <a:rPr lang="en-US" sz="1000" baseline="0"/>
              <a:t>29 Jan 2020</a:t>
            </a:r>
          </a:p>
        </c:rich>
      </c:tx>
      <c:layout>
        <c:manualLayout>
          <c:xMode val="edge"/>
          <c:yMode val="edge"/>
          <c:x val="0.3706041119860017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58753280839895E-2"/>
                  <c:y val="0.3718132108486439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/>
                      <a:t>y = -0.0001x</a:t>
                    </a:r>
                    <a:r>
                      <a:rPr lang="en-US" sz="1200" b="1" baseline="30000"/>
                      <a:t>2</a:t>
                    </a:r>
                    <a:r>
                      <a:rPr lang="en-US" sz="1200" b="1" baseline="0"/>
                      <a:t> + 1.0291x - 1.4382</a:t>
                    </a:r>
                    <a:br>
                      <a:rPr lang="en-US" sz="1200" b="1" baseline="0"/>
                    </a:br>
                    <a:r>
                      <a:rPr lang="en-US" sz="1200" b="1" baseline="0"/>
                      <a:t>R² = 0.9997</a:t>
                    </a:r>
                    <a:endParaRPr lang="en-US" sz="12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Sheet1!$E$6:$E$24</c:f>
              <c:numCache>
                <c:formatCode>0.0000</c:formatCode>
                <c:ptCount val="19"/>
                <c:pt idx="0">
                  <c:v>109.1</c:v>
                </c:pt>
                <c:pt idx="1">
                  <c:v>107.9</c:v>
                </c:pt>
                <c:pt idx="2">
                  <c:v>106.2</c:v>
                </c:pt>
                <c:pt idx="3">
                  <c:v>104.6</c:v>
                </c:pt>
                <c:pt idx="4">
                  <c:v>101.9</c:v>
                </c:pt>
                <c:pt idx="5">
                  <c:v>99.7</c:v>
                </c:pt>
                <c:pt idx="6">
                  <c:v>97.6</c:v>
                </c:pt>
                <c:pt idx="7">
                  <c:v>92.8</c:v>
                </c:pt>
                <c:pt idx="8">
                  <c:v>89.6</c:v>
                </c:pt>
                <c:pt idx="9">
                  <c:v>87.1</c:v>
                </c:pt>
                <c:pt idx="10">
                  <c:v>84.3</c:v>
                </c:pt>
                <c:pt idx="11">
                  <c:v>81.2</c:v>
                </c:pt>
                <c:pt idx="12">
                  <c:v>78.400000000000006</c:v>
                </c:pt>
                <c:pt idx="13">
                  <c:v>75.099999999999994</c:v>
                </c:pt>
                <c:pt idx="14">
                  <c:v>71.8</c:v>
                </c:pt>
                <c:pt idx="15">
                  <c:v>67.5</c:v>
                </c:pt>
                <c:pt idx="16">
                  <c:v>64.400000000000006</c:v>
                </c:pt>
                <c:pt idx="17">
                  <c:v>61.8</c:v>
                </c:pt>
                <c:pt idx="18">
                  <c:v>59.3</c:v>
                </c:pt>
              </c:numCache>
            </c:numRef>
          </c:xVal>
          <c:yVal>
            <c:numRef>
              <c:f>Sheet1!$F$6:$F$24</c:f>
              <c:numCache>
                <c:formatCode>0.0000</c:formatCode>
                <c:ptCount val="19"/>
                <c:pt idx="0">
                  <c:v>109.2</c:v>
                </c:pt>
                <c:pt idx="1">
                  <c:v>108.1</c:v>
                </c:pt>
                <c:pt idx="2">
                  <c:v>106.6</c:v>
                </c:pt>
                <c:pt idx="3">
                  <c:v>104.4</c:v>
                </c:pt>
                <c:pt idx="4">
                  <c:v>101.6</c:v>
                </c:pt>
                <c:pt idx="5">
                  <c:v>99.4</c:v>
                </c:pt>
                <c:pt idx="6">
                  <c:v>97.5</c:v>
                </c:pt>
                <c:pt idx="7">
                  <c:v>92.8</c:v>
                </c:pt>
                <c:pt idx="8">
                  <c:v>89.2</c:v>
                </c:pt>
                <c:pt idx="9">
                  <c:v>87.5</c:v>
                </c:pt>
                <c:pt idx="10">
                  <c:v>84</c:v>
                </c:pt>
                <c:pt idx="11">
                  <c:v>81.7</c:v>
                </c:pt>
                <c:pt idx="12">
                  <c:v>78.400000000000006</c:v>
                </c:pt>
                <c:pt idx="13">
                  <c:v>75.099999999999994</c:v>
                </c:pt>
                <c:pt idx="14">
                  <c:v>71.5</c:v>
                </c:pt>
                <c:pt idx="15">
                  <c:v>67.8</c:v>
                </c:pt>
                <c:pt idx="16">
                  <c:v>64.2</c:v>
                </c:pt>
                <c:pt idx="17">
                  <c:v>61.1</c:v>
                </c:pt>
                <c:pt idx="18">
                  <c:v>59.2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19-4E5A-A6F4-D35A623B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54480"/>
        <c:axId val="736749888"/>
      </c:scatterChart>
      <c:valAx>
        <c:axId val="736754480"/>
        <c:scaling>
          <c:orientation val="minMax"/>
          <c:min val="55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749888"/>
        <c:crosses val="autoZero"/>
        <c:crossBetween val="midCat"/>
        <c:majorUnit val="5"/>
      </c:valAx>
      <c:valAx>
        <c:axId val="736749888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99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75448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85723</xdr:rowOff>
    </xdr:from>
    <xdr:to>
      <xdr:col>19</xdr:col>
      <xdr:colOff>28574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4BFB6-DF80-4B23-B71B-5468FDC6B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00C1-5455-4EF7-92A1-791F833C9B12}">
  <dimension ref="A1"/>
  <sheetViews>
    <sheetView workbookViewId="0">
      <selection sqref="A1:D15"/>
    </sheetView>
  </sheetViews>
  <sheetFormatPr defaultRowHeight="15" x14ac:dyDescent="0.25"/>
  <cols>
    <col min="1" max="1" width="23.28515625" bestFit="1" customWidth="1"/>
    <col min="3" max="3" width="23.285156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10BC-0FF8-4ABB-8174-E6C1330820ED}">
  <sheetPr>
    <pageSetUpPr fitToPage="1"/>
  </sheetPr>
  <dimension ref="B4:M46"/>
  <sheetViews>
    <sheetView tabSelected="1" topLeftCell="E1" workbookViewId="0">
      <selection activeCell="T16" sqref="T16"/>
    </sheetView>
  </sheetViews>
  <sheetFormatPr defaultRowHeight="15" x14ac:dyDescent="0.25"/>
  <cols>
    <col min="1" max="1" width="0" hidden="1" customWidth="1"/>
    <col min="2" max="3" width="9.28515625" style="1" hidden="1" customWidth="1"/>
    <col min="4" max="4" width="0" style="1" hidden="1" customWidth="1"/>
    <col min="5" max="6" width="9.5703125" style="1" bestFit="1" customWidth="1"/>
    <col min="7" max="7" width="3.7109375" style="1" customWidth="1"/>
    <col min="8" max="8" width="9.28515625" style="1" bestFit="1" customWidth="1"/>
    <col min="10" max="10" width="22.7109375" customWidth="1"/>
    <col min="11" max="11" width="12.7109375" bestFit="1" customWidth="1"/>
    <col min="12" max="12" width="22.85546875" customWidth="1"/>
    <col min="13" max="13" width="12.7109375" bestFit="1" customWidth="1"/>
  </cols>
  <sheetData>
    <row r="4" spans="2:8" x14ac:dyDescent="0.25">
      <c r="E4" s="1" t="s">
        <v>15</v>
      </c>
    </row>
    <row r="5" spans="2:8" x14ac:dyDescent="0.25">
      <c r="E5" s="5" t="s">
        <v>13</v>
      </c>
      <c r="F5" s="5" t="s">
        <v>14</v>
      </c>
      <c r="G5" s="5"/>
      <c r="H5" s="5" t="s">
        <v>16</v>
      </c>
    </row>
    <row r="6" spans="2:8" x14ac:dyDescent="0.25">
      <c r="B6" s="1">
        <v>49.1</v>
      </c>
      <c r="C6" s="1">
        <v>49.2</v>
      </c>
      <c r="E6" s="1">
        <f>+B6+60</f>
        <v>109.1</v>
      </c>
      <c r="F6" s="1">
        <f>+C6+60</f>
        <v>109.2</v>
      </c>
      <c r="H6" s="1">
        <f>+E6-F6</f>
        <v>-0.10000000000000853</v>
      </c>
    </row>
    <row r="7" spans="2:8" x14ac:dyDescent="0.25">
      <c r="B7" s="1">
        <v>47.9</v>
      </c>
      <c r="C7" s="1">
        <v>48.1</v>
      </c>
      <c r="E7" s="1">
        <f t="shared" ref="E7:E23" si="0">+B7+60</f>
        <v>107.9</v>
      </c>
      <c r="F7" s="1">
        <f t="shared" ref="F7:F23" si="1">+C7+60</f>
        <v>108.1</v>
      </c>
      <c r="H7" s="1">
        <f t="shared" ref="H7:H24" si="2">+E7-F7</f>
        <v>-0.19999999999998863</v>
      </c>
    </row>
    <row r="8" spans="2:8" x14ac:dyDescent="0.25">
      <c r="B8" s="1">
        <v>46.2</v>
      </c>
      <c r="C8" s="1">
        <v>46.6</v>
      </c>
      <c r="E8" s="1">
        <f t="shared" si="0"/>
        <v>106.2</v>
      </c>
      <c r="F8" s="1">
        <f t="shared" si="1"/>
        <v>106.6</v>
      </c>
      <c r="H8" s="1">
        <f t="shared" si="2"/>
        <v>-0.39999999999999147</v>
      </c>
    </row>
    <row r="9" spans="2:8" x14ac:dyDescent="0.25">
      <c r="B9" s="1">
        <v>44.6</v>
      </c>
      <c r="C9" s="1">
        <v>44.4</v>
      </c>
      <c r="E9" s="1">
        <f t="shared" si="0"/>
        <v>104.6</v>
      </c>
      <c r="F9" s="1">
        <f t="shared" si="1"/>
        <v>104.4</v>
      </c>
      <c r="H9" s="1">
        <f t="shared" si="2"/>
        <v>0.19999999999998863</v>
      </c>
    </row>
    <row r="10" spans="2:8" x14ac:dyDescent="0.25">
      <c r="B10" s="1">
        <v>41.9</v>
      </c>
      <c r="C10" s="1">
        <v>41.6</v>
      </c>
      <c r="E10" s="1">
        <f t="shared" si="0"/>
        <v>101.9</v>
      </c>
      <c r="F10" s="1">
        <f t="shared" si="1"/>
        <v>101.6</v>
      </c>
      <c r="H10" s="1">
        <f t="shared" si="2"/>
        <v>0.30000000000001137</v>
      </c>
    </row>
    <row r="11" spans="2:8" x14ac:dyDescent="0.25">
      <c r="B11" s="1">
        <v>39.700000000000003</v>
      </c>
      <c r="C11" s="1">
        <v>39.4</v>
      </c>
      <c r="E11" s="1">
        <f t="shared" si="0"/>
        <v>99.7</v>
      </c>
      <c r="F11" s="1">
        <f t="shared" si="1"/>
        <v>99.4</v>
      </c>
      <c r="H11" s="1">
        <f t="shared" si="2"/>
        <v>0.29999999999999716</v>
      </c>
    </row>
    <row r="12" spans="2:8" x14ac:dyDescent="0.25">
      <c r="B12" s="1">
        <v>37.6</v>
      </c>
      <c r="C12" s="1">
        <v>37.5</v>
      </c>
      <c r="E12" s="1">
        <f t="shared" si="0"/>
        <v>97.6</v>
      </c>
      <c r="F12" s="1">
        <f t="shared" si="1"/>
        <v>97.5</v>
      </c>
      <c r="H12" s="1">
        <f t="shared" si="2"/>
        <v>9.9999999999994316E-2</v>
      </c>
    </row>
    <row r="13" spans="2:8" x14ac:dyDescent="0.25">
      <c r="B13" s="1">
        <v>32.799999999999997</v>
      </c>
      <c r="C13" s="1">
        <v>32.799999999999997</v>
      </c>
      <c r="E13" s="1">
        <f t="shared" si="0"/>
        <v>92.8</v>
      </c>
      <c r="F13" s="1">
        <f t="shared" si="1"/>
        <v>92.8</v>
      </c>
      <c r="H13" s="1">
        <f t="shared" si="2"/>
        <v>0</v>
      </c>
    </row>
    <row r="14" spans="2:8" x14ac:dyDescent="0.25">
      <c r="B14" s="1">
        <v>29.6</v>
      </c>
      <c r="C14" s="1">
        <v>29.2</v>
      </c>
      <c r="E14" s="1">
        <f t="shared" si="0"/>
        <v>89.6</v>
      </c>
      <c r="F14" s="1">
        <f t="shared" si="1"/>
        <v>89.2</v>
      </c>
      <c r="H14" s="1">
        <f t="shared" si="2"/>
        <v>0.39999999999999147</v>
      </c>
    </row>
    <row r="15" spans="2:8" x14ac:dyDescent="0.25">
      <c r="B15" s="1">
        <v>27.1</v>
      </c>
      <c r="C15" s="1">
        <v>27.5</v>
      </c>
      <c r="E15" s="1">
        <f t="shared" si="0"/>
        <v>87.1</v>
      </c>
      <c r="F15" s="1">
        <f t="shared" si="1"/>
        <v>87.5</v>
      </c>
      <c r="H15" s="1">
        <f t="shared" si="2"/>
        <v>-0.40000000000000568</v>
      </c>
    </row>
    <row r="16" spans="2:8" x14ac:dyDescent="0.25">
      <c r="B16" s="1">
        <v>24.3</v>
      </c>
      <c r="C16" s="1">
        <v>24</v>
      </c>
      <c r="E16" s="1">
        <f t="shared" si="0"/>
        <v>84.3</v>
      </c>
      <c r="F16" s="1">
        <f t="shared" si="1"/>
        <v>84</v>
      </c>
      <c r="H16" s="1">
        <f t="shared" si="2"/>
        <v>0.29999999999999716</v>
      </c>
    </row>
    <row r="17" spans="2:13" x14ac:dyDescent="0.25">
      <c r="B17" s="1">
        <v>21.2</v>
      </c>
      <c r="C17" s="1">
        <v>21.7</v>
      </c>
      <c r="E17" s="1">
        <f t="shared" si="0"/>
        <v>81.2</v>
      </c>
      <c r="F17" s="1">
        <f t="shared" si="1"/>
        <v>81.7</v>
      </c>
      <c r="H17" s="1">
        <f t="shared" si="2"/>
        <v>-0.5</v>
      </c>
    </row>
    <row r="18" spans="2:13" x14ac:dyDescent="0.25">
      <c r="B18" s="1">
        <v>18.399999999999999</v>
      </c>
      <c r="C18" s="1">
        <v>118.4</v>
      </c>
      <c r="E18" s="1">
        <f t="shared" si="0"/>
        <v>78.400000000000006</v>
      </c>
      <c r="F18" s="1">
        <v>78.400000000000006</v>
      </c>
      <c r="H18" s="1">
        <f t="shared" si="2"/>
        <v>0</v>
      </c>
    </row>
    <row r="19" spans="2:13" x14ac:dyDescent="0.25">
      <c r="B19" s="1">
        <v>15.1</v>
      </c>
      <c r="C19" s="1">
        <v>15.1</v>
      </c>
      <c r="E19" s="1">
        <f t="shared" si="0"/>
        <v>75.099999999999994</v>
      </c>
      <c r="F19" s="1">
        <f t="shared" si="1"/>
        <v>75.099999999999994</v>
      </c>
      <c r="H19" s="1">
        <f t="shared" si="2"/>
        <v>0</v>
      </c>
    </row>
    <row r="20" spans="2:13" x14ac:dyDescent="0.25">
      <c r="B20" s="1">
        <v>11.8</v>
      </c>
      <c r="C20" s="1">
        <v>11.5</v>
      </c>
      <c r="E20" s="1">
        <f t="shared" si="0"/>
        <v>71.8</v>
      </c>
      <c r="F20" s="1">
        <f t="shared" si="1"/>
        <v>71.5</v>
      </c>
      <c r="H20" s="1">
        <f t="shared" si="2"/>
        <v>0.29999999999999716</v>
      </c>
    </row>
    <row r="21" spans="2:13" x14ac:dyDescent="0.25">
      <c r="B21" s="1">
        <v>7.5</v>
      </c>
      <c r="C21" s="1">
        <v>7.8</v>
      </c>
      <c r="E21" s="1">
        <f t="shared" si="0"/>
        <v>67.5</v>
      </c>
      <c r="F21" s="1">
        <f t="shared" si="1"/>
        <v>67.8</v>
      </c>
      <c r="H21" s="1">
        <f t="shared" si="2"/>
        <v>-0.29999999999999716</v>
      </c>
    </row>
    <row r="22" spans="2:13" x14ac:dyDescent="0.25">
      <c r="B22" s="1">
        <v>4.4000000000000004</v>
      </c>
      <c r="C22" s="1">
        <v>4.2</v>
      </c>
      <c r="E22" s="1">
        <f t="shared" si="0"/>
        <v>64.400000000000006</v>
      </c>
      <c r="F22" s="1">
        <f t="shared" si="1"/>
        <v>64.2</v>
      </c>
      <c r="H22" s="1">
        <f t="shared" si="2"/>
        <v>0.20000000000000284</v>
      </c>
      <c r="J22" s="2"/>
      <c r="K22" s="2"/>
    </row>
    <row r="23" spans="2:13" x14ac:dyDescent="0.25">
      <c r="B23" s="1">
        <v>1.8</v>
      </c>
      <c r="C23" s="1">
        <v>1.1000000000000001</v>
      </c>
      <c r="E23" s="1">
        <f t="shared" si="0"/>
        <v>61.8</v>
      </c>
      <c r="F23" s="1">
        <f t="shared" si="1"/>
        <v>61.1</v>
      </c>
      <c r="H23" s="1">
        <f t="shared" si="2"/>
        <v>0.69999999999999574</v>
      </c>
      <c r="J23" s="2"/>
      <c r="K23" s="2"/>
    </row>
    <row r="24" spans="2:13" x14ac:dyDescent="0.25">
      <c r="B24" s="1">
        <v>59.3</v>
      </c>
      <c r="C24" s="1">
        <v>59.2</v>
      </c>
      <c r="E24" s="1">
        <v>59.3</v>
      </c>
      <c r="F24" s="1">
        <v>59.2</v>
      </c>
      <c r="H24" s="1">
        <f t="shared" si="2"/>
        <v>9.9999999999994316E-2</v>
      </c>
      <c r="J24" s="2"/>
      <c r="K24" s="2"/>
    </row>
    <row r="25" spans="2:13" x14ac:dyDescent="0.25">
      <c r="E25" s="1">
        <f>SUM(E6:E24)</f>
        <v>1640.3</v>
      </c>
      <c r="F25" s="1">
        <f t="shared" ref="F25:H25" si="3">SUM(F6:F24)</f>
        <v>1639.3</v>
      </c>
      <c r="H25" s="1">
        <f t="shared" si="3"/>
        <v>0.99999999999997868</v>
      </c>
      <c r="J25" s="2"/>
      <c r="K25" s="2"/>
    </row>
    <row r="26" spans="2:13" x14ac:dyDescent="0.25">
      <c r="E26" s="1">
        <f>AVERAGE(E6:E24)</f>
        <v>86.331578947368413</v>
      </c>
      <c r="F26" s="1">
        <f t="shared" ref="F26:H26" si="4">AVERAGE(F6:F24)</f>
        <v>86.278947368421044</v>
      </c>
      <c r="H26" s="1">
        <f t="shared" si="4"/>
        <v>5.2631578947367301E-2</v>
      </c>
      <c r="J26" s="2"/>
      <c r="K26" s="2"/>
    </row>
    <row r="27" spans="2:13" x14ac:dyDescent="0.25">
      <c r="J27" s="2"/>
      <c r="K27" s="2"/>
    </row>
    <row r="28" spans="2:13" x14ac:dyDescent="0.25">
      <c r="J28" s="2"/>
      <c r="K28" s="2"/>
    </row>
    <row r="29" spans="2:13" x14ac:dyDescent="0.25">
      <c r="J29" s="2"/>
      <c r="K29" s="2"/>
    </row>
    <row r="30" spans="2:13" x14ac:dyDescent="0.25">
      <c r="J30" s="2"/>
      <c r="K30" s="2"/>
    </row>
    <row r="31" spans="2:13" ht="15.75" thickBot="1" x14ac:dyDescent="0.3">
      <c r="J31" s="2"/>
      <c r="K31" s="2"/>
    </row>
    <row r="32" spans="2:13" x14ac:dyDescent="0.25">
      <c r="J32" s="4" t="s">
        <v>17</v>
      </c>
      <c r="K32" s="4"/>
      <c r="L32" s="4" t="s">
        <v>18</v>
      </c>
      <c r="M32" s="4"/>
    </row>
    <row r="33" spans="10:13" x14ac:dyDescent="0.25">
      <c r="J33" s="2"/>
      <c r="K33" s="2"/>
      <c r="L33" s="2"/>
      <c r="M33" s="2"/>
    </row>
    <row r="34" spans="10:13" x14ac:dyDescent="0.25">
      <c r="J34" s="2" t="s">
        <v>0</v>
      </c>
      <c r="K34" s="2">
        <v>86.331578947368413</v>
      </c>
      <c r="L34" s="2" t="s">
        <v>0</v>
      </c>
      <c r="M34" s="2">
        <v>86.278947368421044</v>
      </c>
    </row>
    <row r="35" spans="10:13" x14ac:dyDescent="0.25">
      <c r="J35" s="2" t="s">
        <v>1</v>
      </c>
      <c r="K35" s="2">
        <v>3.7898298240704529</v>
      </c>
      <c r="L35" s="2" t="s">
        <v>1</v>
      </c>
      <c r="M35" s="2">
        <v>3.8067466958387044</v>
      </c>
    </row>
    <row r="36" spans="10:13" x14ac:dyDescent="0.25">
      <c r="J36" s="2" t="s">
        <v>2</v>
      </c>
      <c r="K36" s="2">
        <v>87.1</v>
      </c>
      <c r="L36" s="2" t="s">
        <v>2</v>
      </c>
      <c r="M36" s="2">
        <v>87.5</v>
      </c>
    </row>
    <row r="37" spans="10:13" x14ac:dyDescent="0.25">
      <c r="J37" s="2" t="s">
        <v>3</v>
      </c>
      <c r="K37" s="2">
        <v>16.519485216339636</v>
      </c>
      <c r="L37" s="2" t="s">
        <v>3</v>
      </c>
      <c r="M37" s="2">
        <v>16.59322415081828</v>
      </c>
    </row>
    <row r="38" spans="10:13" x14ac:dyDescent="0.25">
      <c r="J38" s="2" t="s">
        <v>4</v>
      </c>
      <c r="K38" s="2">
        <v>272.89339181286374</v>
      </c>
      <c r="L38" s="2" t="s">
        <v>4</v>
      </c>
      <c r="M38" s="2">
        <v>275.33508771929905</v>
      </c>
    </row>
    <row r="39" spans="10:13" x14ac:dyDescent="0.25">
      <c r="J39" s="2" t="s">
        <v>5</v>
      </c>
      <c r="K39" s="2">
        <v>-1.3021181381149756</v>
      </c>
      <c r="L39" s="2" t="s">
        <v>5</v>
      </c>
      <c r="M39" s="2">
        <v>-1.2750041320754466</v>
      </c>
    </row>
    <row r="40" spans="10:13" x14ac:dyDescent="0.25">
      <c r="J40" s="2" t="s">
        <v>6</v>
      </c>
      <c r="K40" s="2">
        <v>-0.18173002415564316</v>
      </c>
      <c r="L40" s="2" t="s">
        <v>6</v>
      </c>
      <c r="M40" s="2">
        <v>-0.18710947537324787</v>
      </c>
    </row>
    <row r="41" spans="10:13" x14ac:dyDescent="0.25">
      <c r="J41" s="2" t="s">
        <v>7</v>
      </c>
      <c r="K41" s="2">
        <v>49.8</v>
      </c>
      <c r="L41" s="2" t="s">
        <v>7</v>
      </c>
      <c r="M41" s="2">
        <v>50</v>
      </c>
    </row>
    <row r="42" spans="10:13" x14ac:dyDescent="0.25">
      <c r="J42" s="2" t="s">
        <v>8</v>
      </c>
      <c r="K42" s="2">
        <v>59.3</v>
      </c>
      <c r="L42" s="2" t="s">
        <v>8</v>
      </c>
      <c r="M42" s="2">
        <v>59.2</v>
      </c>
    </row>
    <row r="43" spans="10:13" x14ac:dyDescent="0.25">
      <c r="J43" s="2" t="s">
        <v>9</v>
      </c>
      <c r="K43" s="2">
        <v>109.1</v>
      </c>
      <c r="L43" s="2" t="s">
        <v>9</v>
      </c>
      <c r="M43" s="2">
        <v>109.2</v>
      </c>
    </row>
    <row r="44" spans="10:13" x14ac:dyDescent="0.25">
      <c r="J44" s="2" t="s">
        <v>10</v>
      </c>
      <c r="K44" s="2">
        <v>1640.3</v>
      </c>
      <c r="L44" s="2" t="s">
        <v>10</v>
      </c>
      <c r="M44" s="2">
        <v>1639.3</v>
      </c>
    </row>
    <row r="45" spans="10:13" x14ac:dyDescent="0.25">
      <c r="J45" s="2" t="s">
        <v>11</v>
      </c>
      <c r="K45" s="2">
        <v>19</v>
      </c>
      <c r="L45" s="2" t="s">
        <v>11</v>
      </c>
      <c r="M45" s="2">
        <v>19</v>
      </c>
    </row>
    <row r="46" spans="10:13" ht="15.75" thickBot="1" x14ac:dyDescent="0.3">
      <c r="J46" s="3" t="s">
        <v>12</v>
      </c>
      <c r="K46" s="3">
        <v>7.962137006152429</v>
      </c>
      <c r="L46" s="3" t="s">
        <v>12</v>
      </c>
      <c r="M46" s="3">
        <v>7.9976780349022798</v>
      </c>
    </row>
  </sheetData>
  <pageMargins left="0.7" right="0.7" top="0.75" bottom="0.75" header="0.3" footer="0.3"/>
  <pageSetup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2020-01-30T15:09:53Z</cp:lastPrinted>
  <dcterms:created xsi:type="dcterms:W3CDTF">2020-01-30T14:37:51Z</dcterms:created>
  <dcterms:modified xsi:type="dcterms:W3CDTF">2020-01-30T16:00:01Z</dcterms:modified>
</cp:coreProperties>
</file>