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wn Cook\Documents\Nav\"/>
    </mc:Choice>
  </mc:AlternateContent>
  <xr:revisionPtr revIDLastSave="0" documentId="13_ncr:1_{F28D2E77-40AD-4785-8C1C-4766C1ABB1C8}" xr6:coauthVersionLast="45" xr6:coauthVersionMax="45" xr10:uidLastSave="{00000000-0000-0000-0000-000000000000}"/>
  <bookViews>
    <workbookView xWindow="3810" yWindow="3810" windowWidth="21600" windowHeight="11835" xr2:uid="{1C6BF675-CE81-4930-B0EC-C18259DD49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1" l="1"/>
  <c r="L67" i="1"/>
  <c r="M67" i="1"/>
  <c r="K68" i="1"/>
  <c r="L68" i="1"/>
  <c r="M68" i="1"/>
  <c r="J68" i="1"/>
  <c r="J67" i="1"/>
  <c r="K63" i="1" l="1"/>
  <c r="L63" i="1"/>
  <c r="M63" i="1"/>
  <c r="K64" i="1"/>
  <c r="K66" i="1" s="1"/>
  <c r="L64" i="1"/>
  <c r="M64" i="1"/>
  <c r="K65" i="1"/>
  <c r="L65" i="1"/>
  <c r="M65" i="1"/>
  <c r="L66" i="1"/>
  <c r="M66" i="1"/>
  <c r="J66" i="1"/>
  <c r="J65" i="1"/>
  <c r="J64" i="1"/>
  <c r="J63" i="1"/>
  <c r="J4" i="1"/>
  <c r="K4" i="1"/>
  <c r="L4" i="1"/>
  <c r="M4" i="1"/>
  <c r="J5" i="1"/>
  <c r="K5" i="1"/>
  <c r="L5" i="1"/>
  <c r="M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J32" i="1"/>
  <c r="K32" i="1"/>
  <c r="L32" i="1"/>
  <c r="M32" i="1"/>
  <c r="J33" i="1"/>
  <c r="K33" i="1"/>
  <c r="L33" i="1"/>
  <c r="M33" i="1"/>
  <c r="J34" i="1"/>
  <c r="K34" i="1"/>
  <c r="L34" i="1"/>
  <c r="M34" i="1"/>
  <c r="J35" i="1"/>
  <c r="K35" i="1"/>
  <c r="L35" i="1"/>
  <c r="M35" i="1"/>
  <c r="J36" i="1"/>
  <c r="K36" i="1"/>
  <c r="L36" i="1"/>
  <c r="M36" i="1"/>
  <c r="J37" i="1"/>
  <c r="K37" i="1"/>
  <c r="L37" i="1"/>
  <c r="M37" i="1"/>
  <c r="J38" i="1"/>
  <c r="K38" i="1"/>
  <c r="L38" i="1"/>
  <c r="M38" i="1"/>
  <c r="J39" i="1"/>
  <c r="K39" i="1"/>
  <c r="L39" i="1"/>
  <c r="M39" i="1"/>
  <c r="J40" i="1"/>
  <c r="K40" i="1"/>
  <c r="L40" i="1"/>
  <c r="M40" i="1"/>
  <c r="J41" i="1"/>
  <c r="K41" i="1"/>
  <c r="L41" i="1"/>
  <c r="M41" i="1"/>
  <c r="J42" i="1"/>
  <c r="K42" i="1"/>
  <c r="L42" i="1"/>
  <c r="M42" i="1"/>
  <c r="J43" i="1"/>
  <c r="K43" i="1"/>
  <c r="L43" i="1"/>
  <c r="M43" i="1"/>
  <c r="J44" i="1"/>
  <c r="K44" i="1"/>
  <c r="L44" i="1"/>
  <c r="M44" i="1"/>
  <c r="J45" i="1"/>
  <c r="K45" i="1"/>
  <c r="L45" i="1"/>
  <c r="M45" i="1"/>
  <c r="J46" i="1"/>
  <c r="K46" i="1"/>
  <c r="L46" i="1"/>
  <c r="M46" i="1"/>
  <c r="J47" i="1"/>
  <c r="K47" i="1"/>
  <c r="L47" i="1"/>
  <c r="M47" i="1"/>
  <c r="J48" i="1"/>
  <c r="K48" i="1"/>
  <c r="L48" i="1"/>
  <c r="M48" i="1"/>
  <c r="J49" i="1"/>
  <c r="K49" i="1"/>
  <c r="L49" i="1"/>
  <c r="M49" i="1"/>
  <c r="J50" i="1"/>
  <c r="K50" i="1"/>
  <c r="L50" i="1"/>
  <c r="M50" i="1"/>
  <c r="J51" i="1"/>
  <c r="K51" i="1"/>
  <c r="L51" i="1"/>
  <c r="M51" i="1"/>
  <c r="J52" i="1"/>
  <c r="K52" i="1"/>
  <c r="L52" i="1"/>
  <c r="M52" i="1"/>
  <c r="J53" i="1"/>
  <c r="K53" i="1"/>
  <c r="L53" i="1"/>
  <c r="M53" i="1"/>
  <c r="J54" i="1"/>
  <c r="K54" i="1"/>
  <c r="L54" i="1"/>
  <c r="M54" i="1"/>
  <c r="J55" i="1"/>
  <c r="K55" i="1"/>
  <c r="L55" i="1"/>
  <c r="M55" i="1"/>
  <c r="J56" i="1"/>
  <c r="K56" i="1"/>
  <c r="L56" i="1"/>
  <c r="M56" i="1"/>
  <c r="J57" i="1"/>
  <c r="K57" i="1"/>
  <c r="L57" i="1"/>
  <c r="M57" i="1"/>
  <c r="J58" i="1"/>
  <c r="K58" i="1"/>
  <c r="L58" i="1"/>
  <c r="M58" i="1"/>
  <c r="J59" i="1"/>
  <c r="K59" i="1"/>
  <c r="L59" i="1"/>
  <c r="M59" i="1"/>
  <c r="J60" i="1"/>
  <c r="K60" i="1"/>
  <c r="L60" i="1"/>
  <c r="M60" i="1"/>
  <c r="J61" i="1"/>
  <c r="K61" i="1"/>
  <c r="L61" i="1"/>
  <c r="M61" i="1"/>
  <c r="K3" i="1"/>
  <c r="L3" i="1"/>
  <c r="M3" i="1"/>
  <c r="J3" i="1"/>
</calcChain>
</file>

<file path=xl/sharedStrings.xml><?xml version="1.0" encoding="utf-8"?>
<sst xmlns="http://schemas.openxmlformats.org/spreadsheetml/2006/main" count="82" uniqueCount="78">
  <si>
    <t>Acamar</t>
  </si>
  <si>
    <t>Achernar</t>
  </si>
  <si>
    <t>Acrux</t>
  </si>
  <si>
    <t>Adhara</t>
  </si>
  <si>
    <t>Al Na'ir</t>
  </si>
  <si>
    <t>Aldebaran</t>
  </si>
  <si>
    <t>Alioth</t>
  </si>
  <si>
    <t>Alkaid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</si>
  <si>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</si>
  <si>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</si>
  <si>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</si>
  <si>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</si>
  <si>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</si>
  <si>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</si>
  <si>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</si>
  <si>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</si>
  <si>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</si>
  <si>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</si>
  <si>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</si>
  <si>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</si>
  <si>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</si>
  <si>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</si>
  <si>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</si>
  <si>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</si>
  <si>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</si>
  <si>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</si>
  <si>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</si>
  <si>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</si>
  <si>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</si>
  <si>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</si>
  <si>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</si>
  <si>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</si>
  <si>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</si>
  <si>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</si>
  <si>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Australis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</si>
  <si>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</si>
  <si>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</si>
  <si>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</si>
  <si>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</si>
  <si>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</si>
  <si>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</si>
  <si>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</si>
  <si>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</si>
  <si>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Polaris</t>
  </si>
  <si>
    <t>Pollux</t>
  </si>
  <si>
    <t>Procyon</t>
  </si>
  <si>
    <t>Rasalhague</t>
  </si>
  <si>
    <t>Regulus</t>
  </si>
  <si>
    <t>Rigel</t>
  </si>
  <si>
    <t>Rigil Kentaurus</t>
  </si>
  <si>
    <t>S Octantis</t>
  </si>
  <si>
    <t>Schedar</t>
  </si>
  <si>
    <t>Shaula</t>
  </si>
  <si>
    <t>Sirius</t>
  </si>
  <si>
    <t>Spica</t>
  </si>
  <si>
    <t>Suhail</t>
  </si>
  <si>
    <t>Vega</t>
  </si>
  <si>
    <t>Zubenelgenubi</t>
  </si>
  <si>
    <t>Star</t>
  </si>
  <si>
    <t>Original Mystery Source</t>
  </si>
  <si>
    <t>FK5 Catalogue</t>
  </si>
  <si>
    <t>α</t>
  </si>
  <si>
    <t>δ</t>
  </si>
  <si>
    <t>µα</t>
  </si>
  <si>
    <t>µδ</t>
  </si>
  <si>
    <t>Sabik*</t>
  </si>
  <si>
    <t>*Sabik does not appear in the FK5 catalogue. SIMBAD values used.</t>
  </si>
  <si>
    <t>δ(α)</t>
  </si>
  <si>
    <t>δ(δ)</t>
  </si>
  <si>
    <t>δ(µα)</t>
  </si>
  <si>
    <t>δ(µδ)</t>
  </si>
  <si>
    <t>Difference</t>
  </si>
  <si>
    <t xml:space="preserve">µ = </t>
  </si>
  <si>
    <t xml:space="preserve">σ = </t>
  </si>
  <si>
    <t xml:space="preserve">s = </t>
  </si>
  <si>
    <t xml:space="preserve">CV = </t>
  </si>
  <si>
    <t xml:space="preserve">Min = </t>
  </si>
  <si>
    <t xml:space="preserve">Max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</si>
</sst>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79A2-E8E2-4EBA-BC70-2F623D712869}">
  <dimension ref="A1:M68"/>
  <sheetViews>
    <sheetView tabSelected="1" workbookViewId="0"/>
  </sheetViews>
  <sheetFormatPr defaultRowHeight="15" x14ac:dyDescent="0.25"/>
  <cols>
    <col min="1" max="1" width="14.5703125" style="1" bestFit="1" customWidth="1"/>
    <col min="2" max="2" width="12" style="1" bestFit="1" customWidth="1"/>
    <col min="3" max="3" width="12.7109375" style="1" bestFit="1" customWidth="1"/>
    <col min="4" max="5" width="8.7109375" style="1" bestFit="1" customWidth="1"/>
    <col min="6" max="6" width="12" style="1" bestFit="1" customWidth="1"/>
    <col min="7" max="7" width="12.7109375" style="1" bestFit="1" customWidth="1"/>
    <col min="8" max="8" width="8" style="1" bestFit="1" customWidth="1"/>
    <col min="9" max="9" width="7.7109375" style="1" bestFit="1" customWidth="1"/>
    <col min="10" max="16384" width="9.140625" style="1"/>
  </cols>
  <sheetData>
    <row r="1" spans="1:13" x14ac:dyDescent="0.25">
      <c r="B1" s="3" t="s">
        <v>59</v>
      </c>
      <c r="C1" s="4"/>
      <c r="D1" s="4"/>
      <c r="E1" s="5"/>
      <c r="F1" s="3" t="s">
        <v>60</v>
      </c>
      <c r="G1" s="4"/>
      <c r="H1" s="4"/>
      <c r="I1" s="22"/>
      <c r="J1" s="23" t="s">
        <v>71</v>
      </c>
      <c r="K1" s="24"/>
      <c r="L1" s="24"/>
      <c r="M1" s="25"/>
    </row>
    <row r="2" spans="1:13" ht="15.75" thickBot="1" x14ac:dyDescent="0.3">
      <c r="A2" s="6" t="s">
        <v>58</v>
      </c>
      <c r="B2" s="7" t="s">
        <v>61</v>
      </c>
      <c r="C2" s="8" t="s">
        <v>62</v>
      </c>
      <c r="D2" s="8" t="s">
        <v>63</v>
      </c>
      <c r="E2" s="9" t="s">
        <v>64</v>
      </c>
      <c r="F2" s="18" t="s">
        <v>61</v>
      </c>
      <c r="G2" s="19" t="s">
        <v>62</v>
      </c>
      <c r="H2" s="19" t="s">
        <v>63</v>
      </c>
      <c r="I2" s="21" t="s">
        <v>64</v>
      </c>
      <c r="J2" s="7" t="s">
        <v>67</v>
      </c>
      <c r="K2" s="8" t="s">
        <v>68</v>
      </c>
      <c r="L2" s="8" t="s">
        <v>69</v>
      </c>
      <c r="M2" s="9" t="s">
        <v>70</v>
      </c>
    </row>
    <row r="3" spans="1:13" x14ac:dyDescent="0.25">
      <c r="A3" s="6" t="s">
        <v>0</v>
      </c>
      <c r="B3" s="10">
        <v>44.565399999999997</v>
      </c>
      <c r="C3" s="11">
        <v>-40.304713999999997</v>
      </c>
      <c r="D3" s="11">
        <v>-44.6</v>
      </c>
      <c r="E3" s="16">
        <v>19</v>
      </c>
      <c r="F3" s="26">
        <v>44.565400000000004</v>
      </c>
      <c r="G3" s="27">
        <v>-40.304713888888884</v>
      </c>
      <c r="H3" s="27">
        <v>-58.650000000000006</v>
      </c>
      <c r="I3" s="28">
        <v>19.399999999999999</v>
      </c>
      <c r="J3" s="10">
        <f>F3-B3</f>
        <v>0</v>
      </c>
      <c r="K3" s="11">
        <f t="shared" ref="K3:M3" si="0">G3-C3</f>
        <v>1.1111111319905831E-7</v>
      </c>
      <c r="L3" s="11">
        <f t="shared" si="0"/>
        <v>-14.050000000000004</v>
      </c>
      <c r="M3" s="12">
        <f t="shared" si="0"/>
        <v>0.39999999999999858</v>
      </c>
    </row>
    <row r="4" spans="1:13" x14ac:dyDescent="0.25">
      <c r="A4" s="6" t="s">
        <v>1</v>
      </c>
      <c r="B4" s="13">
        <v>24.428522820000001</v>
      </c>
      <c r="C4" s="14">
        <v>-57.236752789999997</v>
      </c>
      <c r="D4" s="14">
        <v>87</v>
      </c>
      <c r="E4" s="6">
        <v>-38.24</v>
      </c>
      <c r="F4" s="13">
        <v>24.428550000000001</v>
      </c>
      <c r="G4" s="14">
        <v>-57.236716666666666</v>
      </c>
      <c r="H4" s="14">
        <v>175.95000000000002</v>
      </c>
      <c r="I4" s="6">
        <v>-34.700000000000003</v>
      </c>
      <c r="J4" s="13">
        <f t="shared" ref="J4:J61" si="1">F4-B4</f>
        <v>2.7180000000015525E-5</v>
      </c>
      <c r="K4" s="14">
        <f t="shared" ref="K4:K61" si="2">G4-C4</f>
        <v>3.6123333330806418E-5</v>
      </c>
      <c r="L4" s="14">
        <f t="shared" ref="L4:L61" si="3">H4-D4</f>
        <v>88.950000000000017</v>
      </c>
      <c r="M4" s="15">
        <f t="shared" ref="M4:M61" si="4">I4-E4</f>
        <v>3.5399999999999991</v>
      </c>
    </row>
    <row r="5" spans="1:13" x14ac:dyDescent="0.25">
      <c r="A5" s="6" t="s">
        <v>2</v>
      </c>
      <c r="B5" s="13">
        <v>186.649463</v>
      </c>
      <c r="C5" s="14">
        <v>-63.099049999999998</v>
      </c>
      <c r="D5" s="14">
        <v>-35.299999999999997</v>
      </c>
      <c r="E5" s="6">
        <v>-12</v>
      </c>
      <c r="F5" s="13">
        <v>186.6494625</v>
      </c>
      <c r="G5" s="14">
        <v>-63.099050000000005</v>
      </c>
      <c r="H5" s="14">
        <v>-78.600000000000009</v>
      </c>
      <c r="I5" s="6">
        <v>-12.1</v>
      </c>
      <c r="J5" s="13">
        <f t="shared" si="1"/>
        <v>-4.9999999873762135E-7</v>
      </c>
      <c r="K5" s="14">
        <f t="shared" si="2"/>
        <v>0</v>
      </c>
      <c r="L5" s="14">
        <f t="shared" si="3"/>
        <v>-43.300000000000011</v>
      </c>
      <c r="M5" s="15">
        <f t="shared" si="4"/>
        <v>-9.9999999999999645E-2</v>
      </c>
    </row>
    <row r="6" spans="1:13" x14ac:dyDescent="0.25">
      <c r="A6" s="6" t="s">
        <v>3</v>
      </c>
      <c r="B6" s="13">
        <v>104.65645315</v>
      </c>
      <c r="C6" s="14">
        <v>-28.97208616</v>
      </c>
      <c r="D6" s="14">
        <v>3.24</v>
      </c>
      <c r="E6" s="6">
        <v>1.33</v>
      </c>
      <c r="F6" s="13">
        <v>104.65645000000001</v>
      </c>
      <c r="G6" s="14">
        <v>-28.97208333333333</v>
      </c>
      <c r="H6" s="14">
        <v>4.6499999999999995</v>
      </c>
      <c r="I6" s="6">
        <v>2.8000000000000003</v>
      </c>
      <c r="J6" s="13">
        <f t="shared" si="1"/>
        <v>-3.1499999977313564E-6</v>
      </c>
      <c r="K6" s="14">
        <f t="shared" si="2"/>
        <v>2.8266666696197262E-6</v>
      </c>
      <c r="L6" s="14">
        <f t="shared" si="3"/>
        <v>1.4099999999999993</v>
      </c>
      <c r="M6" s="15">
        <f t="shared" si="4"/>
        <v>1.4700000000000002</v>
      </c>
    </row>
    <row r="7" spans="1:13" x14ac:dyDescent="0.25">
      <c r="A7" s="6" t="s">
        <v>4</v>
      </c>
      <c r="B7" s="13">
        <v>332.05826969999998</v>
      </c>
      <c r="C7" s="14">
        <v>-46.960974380000003</v>
      </c>
      <c r="D7" s="14">
        <v>126.69</v>
      </c>
      <c r="E7" s="6">
        <v>-147.47</v>
      </c>
      <c r="F7" s="13">
        <v>332.05833333333328</v>
      </c>
      <c r="G7" s="14">
        <v>-46.960997222222225</v>
      </c>
      <c r="H7" s="14">
        <v>188.85</v>
      </c>
      <c r="I7" s="6">
        <v>-151</v>
      </c>
      <c r="J7" s="13">
        <f t="shared" si="1"/>
        <v>6.3633333297730132E-5</v>
      </c>
      <c r="K7" s="14">
        <f t="shared" si="2"/>
        <v>-2.2842222222152486E-5</v>
      </c>
      <c r="L7" s="14">
        <f t="shared" si="3"/>
        <v>62.16</v>
      </c>
      <c r="M7" s="15">
        <f t="shared" si="4"/>
        <v>-3.5300000000000011</v>
      </c>
    </row>
    <row r="8" spans="1:13" x14ac:dyDescent="0.25">
      <c r="A8" s="6" t="s">
        <v>5</v>
      </c>
      <c r="B8" s="13">
        <v>68.980162789999994</v>
      </c>
      <c r="C8" s="14">
        <v>16.509302349999999</v>
      </c>
      <c r="D8" s="14">
        <v>63.45</v>
      </c>
      <c r="E8" s="6">
        <v>-188.94</v>
      </c>
      <c r="F8" s="13">
        <v>68.980154166666651</v>
      </c>
      <c r="G8" s="14">
        <v>16.509274999999999</v>
      </c>
      <c r="H8" s="14">
        <v>65.849999999999994</v>
      </c>
      <c r="I8" s="6">
        <v>-189.7</v>
      </c>
      <c r="J8" s="13">
        <f t="shared" si="1"/>
        <v>-8.6233333433938242E-6</v>
      </c>
      <c r="K8" s="14">
        <f t="shared" si="2"/>
        <v>-2.7349999999870533E-5</v>
      </c>
      <c r="L8" s="14">
        <f t="shared" si="3"/>
        <v>2.3999999999999915</v>
      </c>
      <c r="M8" s="15">
        <f t="shared" si="4"/>
        <v>-0.75999999999999091</v>
      </c>
    </row>
    <row r="9" spans="1:13" x14ac:dyDescent="0.25">
      <c r="A9" s="6" t="s">
        <v>6</v>
      </c>
      <c r="B9" s="13">
        <v>193.50728996999999</v>
      </c>
      <c r="C9" s="14">
        <v>55.959822959999997</v>
      </c>
      <c r="D9" s="14">
        <v>111.91</v>
      </c>
      <c r="E9" s="6">
        <v>-8.24</v>
      </c>
      <c r="F9" s="13">
        <v>193.50728333333333</v>
      </c>
      <c r="G9" s="14">
        <v>55.959852777777783</v>
      </c>
      <c r="H9" s="14">
        <v>199.2</v>
      </c>
      <c r="I9" s="6">
        <v>-5.8</v>
      </c>
      <c r="J9" s="13">
        <f t="shared" si="1"/>
        <v>-6.6366666544581676E-6</v>
      </c>
      <c r="K9" s="14">
        <f t="shared" si="2"/>
        <v>2.9817777786433908E-5</v>
      </c>
      <c r="L9" s="14">
        <f t="shared" si="3"/>
        <v>87.289999999999992</v>
      </c>
      <c r="M9" s="15">
        <f t="shared" si="4"/>
        <v>2.4400000000000004</v>
      </c>
    </row>
    <row r="10" spans="1:13" x14ac:dyDescent="0.25">
      <c r="A10" s="6" t="s">
        <v>7</v>
      </c>
      <c r="B10" s="13">
        <v>206.88515734000001</v>
      </c>
      <c r="C10" s="14">
        <v>49.313266730000002</v>
      </c>
      <c r="D10" s="14">
        <v>-121.17</v>
      </c>
      <c r="E10" s="6">
        <v>-14.91</v>
      </c>
      <c r="F10" s="13">
        <v>206.88514166666667</v>
      </c>
      <c r="G10" s="14">
        <v>49.313319444444438</v>
      </c>
      <c r="H10" s="14">
        <v>-187.35000000000002</v>
      </c>
      <c r="I10" s="6">
        <v>-10.9</v>
      </c>
      <c r="J10" s="13">
        <f t="shared" si="1"/>
        <v>-1.5673333336962969E-5</v>
      </c>
      <c r="K10" s="14">
        <f t="shared" si="2"/>
        <v>5.271444443621931E-5</v>
      </c>
      <c r="L10" s="14">
        <f t="shared" si="3"/>
        <v>-66.180000000000021</v>
      </c>
      <c r="M10" s="15">
        <f t="shared" si="4"/>
        <v>4.01</v>
      </c>
    </row>
    <row r="11" spans="1:13" x14ac:dyDescent="0.25">
      <c r="A11" s="6" t="s">
        <v>8</v>
      </c>
      <c r="B11" s="13">
        <v>84.053388940000005</v>
      </c>
      <c r="C11" s="14">
        <v>-1.20191914</v>
      </c>
      <c r="D11" s="14">
        <v>1.44</v>
      </c>
      <c r="E11" s="6">
        <v>-0.78</v>
      </c>
      <c r="F11" s="13">
        <v>84.053370833333332</v>
      </c>
      <c r="G11" s="14">
        <v>-1.2019499999999999</v>
      </c>
      <c r="H11" s="14">
        <v>0.9</v>
      </c>
      <c r="I11" s="6">
        <v>-2.4</v>
      </c>
      <c r="J11" s="13">
        <f t="shared" si="1"/>
        <v>-1.8106666672679239E-5</v>
      </c>
      <c r="K11" s="14">
        <f t="shared" si="2"/>
        <v>-3.0859999999854892E-5</v>
      </c>
      <c r="L11" s="14">
        <f t="shared" si="3"/>
        <v>-0.53999999999999992</v>
      </c>
      <c r="M11" s="15">
        <f t="shared" si="4"/>
        <v>-1.6199999999999999</v>
      </c>
    </row>
    <row r="12" spans="1:13" x14ac:dyDescent="0.25">
      <c r="A12" s="6" t="s">
        <v>9</v>
      </c>
      <c r="B12" s="13">
        <v>141.89684460000001</v>
      </c>
      <c r="C12" s="14">
        <v>-8.65859953</v>
      </c>
      <c r="D12" s="14">
        <v>-15.23</v>
      </c>
      <c r="E12" s="6">
        <v>34.369999999999997</v>
      </c>
      <c r="F12" s="13">
        <v>141.8968625</v>
      </c>
      <c r="G12" s="14">
        <v>-8.6586527777777782</v>
      </c>
      <c r="H12" s="14">
        <v>-13.95</v>
      </c>
      <c r="I12" s="6">
        <v>32.799999999999997</v>
      </c>
      <c r="J12" s="13">
        <f t="shared" si="1"/>
        <v>1.7899999988912896E-5</v>
      </c>
      <c r="K12" s="14">
        <f t="shared" si="2"/>
        <v>-5.3247777778153704E-5</v>
      </c>
      <c r="L12" s="14">
        <f t="shared" si="3"/>
        <v>1.2800000000000011</v>
      </c>
      <c r="M12" s="15">
        <f t="shared" si="4"/>
        <v>-1.5700000000000003</v>
      </c>
    </row>
    <row r="13" spans="1:13" x14ac:dyDescent="0.25">
      <c r="A13" s="6" t="s">
        <v>10</v>
      </c>
      <c r="B13" s="13">
        <v>233.67195002</v>
      </c>
      <c r="C13" s="14">
        <v>26.71469278</v>
      </c>
      <c r="D13" s="14">
        <v>120.27</v>
      </c>
      <c r="E13" s="6">
        <v>-89.58</v>
      </c>
      <c r="F13" s="13">
        <v>233.67198333333332</v>
      </c>
      <c r="G13" s="14">
        <v>26.714705555555554</v>
      </c>
      <c r="H13" s="14">
        <v>135.9</v>
      </c>
      <c r="I13" s="6">
        <v>-88.6</v>
      </c>
      <c r="J13" s="13">
        <f t="shared" si="1"/>
        <v>3.3313333318574223E-5</v>
      </c>
      <c r="K13" s="14">
        <f t="shared" si="2"/>
        <v>1.2775555553901086E-5</v>
      </c>
      <c r="L13" s="14">
        <f t="shared" si="3"/>
        <v>15.63000000000001</v>
      </c>
      <c r="M13" s="15">
        <f t="shared" si="4"/>
        <v>0.98000000000000398</v>
      </c>
    </row>
    <row r="14" spans="1:13" x14ac:dyDescent="0.25">
      <c r="A14" s="6" t="s">
        <v>11</v>
      </c>
      <c r="B14" s="13">
        <v>2.09691619</v>
      </c>
      <c r="C14" s="14">
        <v>29.090431120000002</v>
      </c>
      <c r="D14" s="14">
        <v>137.46</v>
      </c>
      <c r="E14" s="6">
        <v>-163.44</v>
      </c>
      <c r="F14" s="13">
        <v>2.0969375000000001</v>
      </c>
      <c r="G14" s="14">
        <v>29.090438888888887</v>
      </c>
      <c r="H14" s="14">
        <v>155.85</v>
      </c>
      <c r="I14" s="6">
        <v>-163.29999999999998</v>
      </c>
      <c r="J14" s="13">
        <f t="shared" si="1"/>
        <v>2.1310000000163143E-5</v>
      </c>
      <c r="K14" s="14">
        <f t="shared" si="2"/>
        <v>7.7688888850957483E-6</v>
      </c>
      <c r="L14" s="14">
        <f t="shared" si="3"/>
        <v>18.389999999999986</v>
      </c>
      <c r="M14" s="15">
        <f t="shared" si="4"/>
        <v>0.14000000000001478</v>
      </c>
    </row>
    <row r="15" spans="1:13" x14ac:dyDescent="0.25">
      <c r="A15" s="6" t="s">
        <v>12</v>
      </c>
      <c r="B15" s="13">
        <v>297.69582730000002</v>
      </c>
      <c r="C15" s="14">
        <v>8.8683212000000005</v>
      </c>
      <c r="D15" s="14">
        <v>536.23</v>
      </c>
      <c r="E15" s="6">
        <v>385.29</v>
      </c>
      <c r="F15" s="13">
        <v>297.69584166666664</v>
      </c>
      <c r="G15" s="14">
        <v>8.8683416666666677</v>
      </c>
      <c r="H15" s="14">
        <v>544.35</v>
      </c>
      <c r="I15" s="6">
        <v>386.3</v>
      </c>
      <c r="J15" s="13">
        <f t="shared" si="1"/>
        <v>1.4366666619025636E-5</v>
      </c>
      <c r="K15" s="14">
        <f t="shared" si="2"/>
        <v>2.0466666667218192E-5</v>
      </c>
      <c r="L15" s="14">
        <f t="shared" si="3"/>
        <v>8.1200000000000045</v>
      </c>
      <c r="M15" s="15">
        <f t="shared" si="4"/>
        <v>1.0099999999999909</v>
      </c>
    </row>
    <row r="16" spans="1:13" x14ac:dyDescent="0.25">
      <c r="A16" s="6" t="s">
        <v>13</v>
      </c>
      <c r="B16" s="13">
        <v>6.5710475199999996</v>
      </c>
      <c r="C16" s="14">
        <v>-42.305987190000003</v>
      </c>
      <c r="D16" s="14">
        <v>233.05</v>
      </c>
      <c r="E16" s="6">
        <v>-356.3</v>
      </c>
      <c r="F16" s="13">
        <v>6.5709583333333335</v>
      </c>
      <c r="G16" s="14">
        <v>-42.306058333333333</v>
      </c>
      <c r="H16" s="14">
        <v>274.95</v>
      </c>
      <c r="I16" s="6">
        <v>-395.7</v>
      </c>
      <c r="J16" s="13">
        <f t="shared" si="1"/>
        <v>-8.9186666666130066E-5</v>
      </c>
      <c r="K16" s="14">
        <f t="shared" si="2"/>
        <v>-7.1143333329359848E-5</v>
      </c>
      <c r="L16" s="14">
        <f t="shared" si="3"/>
        <v>41.899999999999977</v>
      </c>
      <c r="M16" s="15">
        <f t="shared" si="4"/>
        <v>-39.399999999999977</v>
      </c>
    </row>
    <row r="17" spans="1:13" x14ac:dyDescent="0.25">
      <c r="A17" s="6" t="s">
        <v>14</v>
      </c>
      <c r="B17" s="13">
        <v>247.35191542000001</v>
      </c>
      <c r="C17" s="14">
        <v>-26.432002610000001</v>
      </c>
      <c r="D17" s="14">
        <v>-12.11</v>
      </c>
      <c r="E17" s="6">
        <v>-23.3</v>
      </c>
      <c r="F17" s="13">
        <v>247.3518291666667</v>
      </c>
      <c r="G17" s="14">
        <v>-26.431986111111112</v>
      </c>
      <c r="H17" s="14">
        <v>-10.649999999999999</v>
      </c>
      <c r="I17" s="6">
        <v>-20.299999999999997</v>
      </c>
      <c r="J17" s="13">
        <f t="shared" si="1"/>
        <v>-8.6253333307695357E-5</v>
      </c>
      <c r="K17" s="14">
        <f t="shared" si="2"/>
        <v>1.6498888889771024E-5</v>
      </c>
      <c r="L17" s="14">
        <f t="shared" si="3"/>
        <v>1.4600000000000009</v>
      </c>
      <c r="M17" s="15">
        <f t="shared" si="4"/>
        <v>3.0000000000000036</v>
      </c>
    </row>
    <row r="18" spans="1:13" x14ac:dyDescent="0.25">
      <c r="A18" s="6" t="s">
        <v>15</v>
      </c>
      <c r="B18" s="13">
        <v>213.91530029</v>
      </c>
      <c r="C18" s="14">
        <v>19.182409159999999</v>
      </c>
      <c r="D18" s="14">
        <v>-1093.3900000000001</v>
      </c>
      <c r="E18" s="6">
        <v>-2000.06</v>
      </c>
      <c r="F18" s="13">
        <v>213.91532083333334</v>
      </c>
      <c r="G18" s="14">
        <v>19.182419444444445</v>
      </c>
      <c r="H18" s="14">
        <v>-1157.0999999999999</v>
      </c>
      <c r="I18" s="6">
        <v>-1998.4</v>
      </c>
      <c r="J18" s="13">
        <f t="shared" si="1"/>
        <v>2.0543333334899216E-5</v>
      </c>
      <c r="K18" s="14">
        <f t="shared" si="2"/>
        <v>1.0284444446284624E-5</v>
      </c>
      <c r="L18" s="14">
        <f t="shared" si="3"/>
        <v>-63.709999999999809</v>
      </c>
      <c r="M18" s="15">
        <f t="shared" si="4"/>
        <v>1.6599999999998545</v>
      </c>
    </row>
    <row r="19" spans="1:13" x14ac:dyDescent="0.25">
      <c r="A19" s="6" t="s">
        <v>16</v>
      </c>
      <c r="B19" s="13">
        <v>252.16622950999999</v>
      </c>
      <c r="C19" s="14">
        <v>-69.027711850000003</v>
      </c>
      <c r="D19" s="14">
        <v>17.989999999999998</v>
      </c>
      <c r="E19" s="6">
        <v>-31.58</v>
      </c>
      <c r="F19" s="13">
        <v>252.16612083333334</v>
      </c>
      <c r="G19" s="14">
        <v>-69.02772777777777</v>
      </c>
      <c r="H19" s="14">
        <v>39</v>
      </c>
      <c r="I19" s="6">
        <v>-34</v>
      </c>
      <c r="J19" s="13">
        <f t="shared" si="1"/>
        <v>-1.0867666665603792E-4</v>
      </c>
      <c r="K19" s="14">
        <f t="shared" si="2"/>
        <v>-1.5927777766933104E-5</v>
      </c>
      <c r="L19" s="14">
        <f t="shared" si="3"/>
        <v>21.01</v>
      </c>
      <c r="M19" s="15">
        <f t="shared" si="4"/>
        <v>-2.4200000000000017</v>
      </c>
    </row>
    <row r="20" spans="1:13" x14ac:dyDescent="0.25">
      <c r="A20" s="6" t="s">
        <v>17</v>
      </c>
      <c r="B20" s="13">
        <v>125.62848024</v>
      </c>
      <c r="C20" s="14">
        <v>-59.509484190000002</v>
      </c>
      <c r="D20" s="14">
        <v>-25.52</v>
      </c>
      <c r="E20" s="6">
        <v>22.06</v>
      </c>
      <c r="F20" s="13">
        <v>125.62847083333332</v>
      </c>
      <c r="G20" s="14">
        <v>-59.509586111111112</v>
      </c>
      <c r="H20" s="14">
        <v>-51.899999999999991</v>
      </c>
      <c r="I20" s="6">
        <v>14.399999999999999</v>
      </c>
      <c r="J20" s="13">
        <f t="shared" si="1"/>
        <v>-9.4066666775916019E-6</v>
      </c>
      <c r="K20" s="14">
        <f t="shared" si="2"/>
        <v>-1.0192111110995938E-4</v>
      </c>
      <c r="L20" s="14">
        <f t="shared" si="3"/>
        <v>-26.379999999999992</v>
      </c>
      <c r="M20" s="15">
        <f t="shared" si="4"/>
        <v>-7.66</v>
      </c>
    </row>
    <row r="21" spans="1:13" x14ac:dyDescent="0.25">
      <c r="A21" s="6" t="s">
        <v>18</v>
      </c>
      <c r="B21" s="13">
        <v>81.282763560000006</v>
      </c>
      <c r="C21" s="14">
        <v>6.3497032600000001</v>
      </c>
      <c r="D21" s="14">
        <v>-8.11</v>
      </c>
      <c r="E21" s="6">
        <v>-12.88</v>
      </c>
      <c r="F21" s="13">
        <v>81.28273750000001</v>
      </c>
      <c r="G21" s="14">
        <v>6.3496499999999996</v>
      </c>
      <c r="H21" s="14">
        <v>-8.8499999999999979</v>
      </c>
      <c r="I21" s="6">
        <v>-13.899999999999999</v>
      </c>
      <c r="J21" s="13">
        <f t="shared" si="1"/>
        <v>-2.6059999996164152E-5</v>
      </c>
      <c r="K21" s="14">
        <f t="shared" si="2"/>
        <v>-5.3260000000499019E-5</v>
      </c>
      <c r="L21" s="14">
        <f t="shared" si="3"/>
        <v>-0.73999999999999844</v>
      </c>
      <c r="M21" s="15">
        <f t="shared" si="4"/>
        <v>-1.0199999999999978</v>
      </c>
    </row>
    <row r="22" spans="1:13" x14ac:dyDescent="0.25">
      <c r="A22" s="6" t="s">
        <v>19</v>
      </c>
      <c r="B22" s="13">
        <v>88.792938989999996</v>
      </c>
      <c r="C22" s="14">
        <v>7.4070640000000001</v>
      </c>
      <c r="D22" s="14">
        <v>27.54</v>
      </c>
      <c r="E22" s="6">
        <v>11.3</v>
      </c>
      <c r="F22" s="13">
        <v>88.792945833333334</v>
      </c>
      <c r="G22" s="14">
        <v>7.4070416666666672</v>
      </c>
      <c r="H22" s="14">
        <v>25.949999999999996</v>
      </c>
      <c r="I22" s="6">
        <v>8.6999999999999993</v>
      </c>
      <c r="J22" s="13">
        <f t="shared" si="1"/>
        <v>6.843333338224511E-6</v>
      </c>
      <c r="K22" s="14">
        <f t="shared" si="2"/>
        <v>-2.2333333332902328E-5</v>
      </c>
      <c r="L22" s="14">
        <f t="shared" si="3"/>
        <v>-1.5900000000000034</v>
      </c>
      <c r="M22" s="15">
        <f t="shared" si="4"/>
        <v>-2.6000000000000014</v>
      </c>
    </row>
    <row r="23" spans="1:13" x14ac:dyDescent="0.25">
      <c r="A23" s="6" t="s">
        <v>20</v>
      </c>
      <c r="B23" s="13">
        <v>95.987957829999999</v>
      </c>
      <c r="C23" s="14">
        <v>-52.695661379999997</v>
      </c>
      <c r="D23" s="14">
        <v>19.93</v>
      </c>
      <c r="E23" s="6">
        <v>23.24</v>
      </c>
      <c r="F23" s="13">
        <v>95.987995833333343</v>
      </c>
      <c r="G23" s="14">
        <v>-52.695694444444442</v>
      </c>
      <c r="H23" s="14">
        <v>36.75</v>
      </c>
      <c r="I23" s="6">
        <v>20.7</v>
      </c>
      <c r="J23" s="13">
        <f t="shared" si="1"/>
        <v>3.8003333344249768E-5</v>
      </c>
      <c r="K23" s="14">
        <f t="shared" si="2"/>
        <v>-3.3064444444619312E-5</v>
      </c>
      <c r="L23" s="14">
        <f t="shared" si="3"/>
        <v>16.82</v>
      </c>
      <c r="M23" s="15">
        <f t="shared" si="4"/>
        <v>-2.5399999999999991</v>
      </c>
    </row>
    <row r="24" spans="1:13" x14ac:dyDescent="0.25">
      <c r="A24" s="6" t="s">
        <v>21</v>
      </c>
      <c r="B24" s="13">
        <v>79.172327940000002</v>
      </c>
      <c r="C24" s="14">
        <v>45.997991470000002</v>
      </c>
      <c r="D24" s="14">
        <v>75.25</v>
      </c>
      <c r="E24" s="6">
        <v>-426.89</v>
      </c>
      <c r="F24" s="13">
        <v>79.172304166666663</v>
      </c>
      <c r="G24" s="14">
        <v>45.998027777777779</v>
      </c>
      <c r="H24" s="14">
        <v>109.2</v>
      </c>
      <c r="I24" s="6">
        <v>-424.7</v>
      </c>
      <c r="J24" s="13">
        <f t="shared" si="1"/>
        <v>-2.3773333339249803E-5</v>
      </c>
      <c r="K24" s="14">
        <f t="shared" si="2"/>
        <v>3.6307777776301009E-5</v>
      </c>
      <c r="L24" s="14">
        <f t="shared" si="3"/>
        <v>33.950000000000003</v>
      </c>
      <c r="M24" s="15">
        <f t="shared" si="4"/>
        <v>2.1899999999999977</v>
      </c>
    </row>
    <row r="25" spans="1:13" x14ac:dyDescent="0.25">
      <c r="A25" s="6" t="s">
        <v>22</v>
      </c>
      <c r="B25" s="13">
        <v>310.35797975000003</v>
      </c>
      <c r="C25" s="14">
        <v>45.280338810000003</v>
      </c>
      <c r="D25" s="14">
        <v>2.0099999999999998</v>
      </c>
      <c r="E25" s="6">
        <v>1.85</v>
      </c>
      <c r="F25" s="13">
        <v>310.35798749999998</v>
      </c>
      <c r="G25" s="14">
        <v>45.280363888888886</v>
      </c>
      <c r="H25" s="14">
        <v>4.05</v>
      </c>
      <c r="I25" s="6">
        <v>2.3000000000000003</v>
      </c>
      <c r="J25" s="13">
        <f t="shared" si="1"/>
        <v>7.7499999520114216E-6</v>
      </c>
      <c r="K25" s="14">
        <f t="shared" si="2"/>
        <v>2.5078888882035244E-5</v>
      </c>
      <c r="L25" s="14">
        <f t="shared" si="3"/>
        <v>2.04</v>
      </c>
      <c r="M25" s="15">
        <f t="shared" si="4"/>
        <v>0.45000000000000018</v>
      </c>
    </row>
    <row r="26" spans="1:13" x14ac:dyDescent="0.25">
      <c r="A26" s="6" t="s">
        <v>23</v>
      </c>
      <c r="B26" s="13">
        <v>177.26490975999999</v>
      </c>
      <c r="C26" s="14">
        <v>14.57205806</v>
      </c>
      <c r="D26" s="14">
        <v>-497.68</v>
      </c>
      <c r="E26" s="6">
        <v>-114.67</v>
      </c>
      <c r="F26" s="13">
        <v>177.26491666666666</v>
      </c>
      <c r="G26" s="14">
        <v>14.572041666666667</v>
      </c>
      <c r="H26" s="14">
        <v>-513.29999999999995</v>
      </c>
      <c r="I26" s="6">
        <v>-114.1</v>
      </c>
      <c r="J26" s="13">
        <f t="shared" si="1"/>
        <v>6.9066666696926404E-6</v>
      </c>
      <c r="K26" s="14">
        <f t="shared" si="2"/>
        <v>-1.639333333258719E-5</v>
      </c>
      <c r="L26" s="14">
        <f t="shared" si="3"/>
        <v>-15.619999999999948</v>
      </c>
      <c r="M26" s="15">
        <f t="shared" si="4"/>
        <v>0.57000000000000739</v>
      </c>
    </row>
    <row r="27" spans="1:13" x14ac:dyDescent="0.25">
      <c r="A27" s="6" t="s">
        <v>24</v>
      </c>
      <c r="B27" s="13">
        <v>10.897378740000001</v>
      </c>
      <c r="C27" s="14">
        <v>-17.98660632</v>
      </c>
      <c r="D27" s="14">
        <v>232.55</v>
      </c>
      <c r="E27" s="6">
        <v>31.99</v>
      </c>
      <c r="F27" s="13">
        <v>10.897383333333334</v>
      </c>
      <c r="G27" s="14">
        <v>-17.986616666666666</v>
      </c>
      <c r="H27" s="14">
        <v>245.54999999999998</v>
      </c>
      <c r="I27" s="6">
        <v>32.5</v>
      </c>
      <c r="J27" s="13">
        <f t="shared" si="1"/>
        <v>4.5933333332470738E-6</v>
      </c>
      <c r="K27" s="14">
        <f t="shared" si="2"/>
        <v>-1.0346666666549709E-5</v>
      </c>
      <c r="L27" s="14">
        <f t="shared" si="3"/>
        <v>12.999999999999972</v>
      </c>
      <c r="M27" s="15">
        <f t="shared" si="4"/>
        <v>0.51000000000000156</v>
      </c>
    </row>
    <row r="28" spans="1:13" x14ac:dyDescent="0.25">
      <c r="A28" s="6" t="s">
        <v>25</v>
      </c>
      <c r="B28" s="13">
        <v>165.93196467000001</v>
      </c>
      <c r="C28" s="14">
        <v>61.751034689999997</v>
      </c>
      <c r="D28" s="14">
        <v>-134.11000000000001</v>
      </c>
      <c r="E28" s="6">
        <v>-34.700000000000003</v>
      </c>
      <c r="F28" s="13">
        <v>165.93194166666666</v>
      </c>
      <c r="G28" s="14">
        <v>61.750894444444441</v>
      </c>
      <c r="H28" s="14">
        <v>-251.25000000000003</v>
      </c>
      <c r="I28" s="6">
        <v>-66.5</v>
      </c>
      <c r="J28" s="13">
        <f t="shared" si="1"/>
        <v>-2.3003333353699418E-5</v>
      </c>
      <c r="K28" s="14">
        <f t="shared" si="2"/>
        <v>-1.4024555555636198E-4</v>
      </c>
      <c r="L28" s="14">
        <f t="shared" si="3"/>
        <v>-117.14000000000001</v>
      </c>
      <c r="M28" s="15">
        <f t="shared" si="4"/>
        <v>-31.799999999999997</v>
      </c>
    </row>
    <row r="29" spans="1:13" x14ac:dyDescent="0.25">
      <c r="A29" s="6" t="s">
        <v>26</v>
      </c>
      <c r="B29" s="13">
        <v>81.572971330000001</v>
      </c>
      <c r="C29" s="14">
        <v>28.60745172</v>
      </c>
      <c r="D29" s="14">
        <v>22.76</v>
      </c>
      <c r="E29" s="6">
        <v>-173.58</v>
      </c>
      <c r="F29" s="13">
        <v>81.572962500000003</v>
      </c>
      <c r="G29" s="14">
        <v>28.607408333333336</v>
      </c>
      <c r="H29" s="14">
        <v>25.35</v>
      </c>
      <c r="I29" s="6">
        <v>-175.10000000000002</v>
      </c>
      <c r="J29" s="13">
        <f t="shared" si="1"/>
        <v>-8.8299999987384581E-6</v>
      </c>
      <c r="K29" s="14">
        <f t="shared" si="2"/>
        <v>-4.3386666664702034E-5</v>
      </c>
      <c r="L29" s="14">
        <f t="shared" si="3"/>
        <v>2.59</v>
      </c>
      <c r="M29" s="15">
        <f t="shared" si="4"/>
        <v>-1.5200000000000102</v>
      </c>
    </row>
    <row r="30" spans="1:13" x14ac:dyDescent="0.25">
      <c r="A30" s="6" t="s">
        <v>27</v>
      </c>
      <c r="B30" s="13">
        <v>269.15154117999998</v>
      </c>
      <c r="C30" s="14">
        <v>51.488895620000001</v>
      </c>
      <c r="D30" s="14">
        <v>-8.48</v>
      </c>
      <c r="E30" s="6">
        <v>-22.79</v>
      </c>
      <c r="F30" s="13">
        <v>269.15152916666665</v>
      </c>
      <c r="G30" s="14">
        <v>51.488947222222222</v>
      </c>
      <c r="H30" s="14">
        <v>-12.15</v>
      </c>
      <c r="I30" s="6">
        <v>-19.399999999999999</v>
      </c>
      <c r="J30" s="13">
        <f t="shared" si="1"/>
        <v>-1.201333333256116E-5</v>
      </c>
      <c r="K30" s="14">
        <f t="shared" si="2"/>
        <v>5.1602222221447391E-5</v>
      </c>
      <c r="L30" s="14">
        <f t="shared" si="3"/>
        <v>-3.67</v>
      </c>
      <c r="M30" s="15">
        <f t="shared" si="4"/>
        <v>3.3900000000000006</v>
      </c>
    </row>
    <row r="31" spans="1:13" x14ac:dyDescent="0.25">
      <c r="A31" s="6" t="s">
        <v>28</v>
      </c>
      <c r="B31" s="13">
        <v>326.04648391000001</v>
      </c>
      <c r="C31" s="14">
        <v>9.8750086499999998</v>
      </c>
      <c r="D31" s="14">
        <v>26.92</v>
      </c>
      <c r="E31" s="6">
        <v>0.44</v>
      </c>
      <c r="F31" s="13">
        <v>326.04651666666666</v>
      </c>
      <c r="G31" s="14">
        <v>9.8749777777777776</v>
      </c>
      <c r="H31" s="14">
        <v>31.049999999999997</v>
      </c>
      <c r="I31" s="6">
        <v>-0.6</v>
      </c>
      <c r="J31" s="13">
        <f t="shared" si="1"/>
        <v>3.2756666655586741E-5</v>
      </c>
      <c r="K31" s="14">
        <f t="shared" si="2"/>
        <v>-3.0872222222200207E-5</v>
      </c>
      <c r="L31" s="14">
        <f t="shared" si="3"/>
        <v>4.1299999999999955</v>
      </c>
      <c r="M31" s="15">
        <f t="shared" si="4"/>
        <v>-1.04</v>
      </c>
    </row>
    <row r="32" spans="1:13" x14ac:dyDescent="0.25">
      <c r="A32" s="6" t="s">
        <v>29</v>
      </c>
      <c r="B32" s="13">
        <v>344.41269272</v>
      </c>
      <c r="C32" s="14">
        <v>-29.622237030000001</v>
      </c>
      <c r="D32" s="14">
        <v>328.95</v>
      </c>
      <c r="E32" s="6">
        <v>-164.67</v>
      </c>
      <c r="F32" s="13">
        <v>344.41272916666668</v>
      </c>
      <c r="G32" s="14">
        <v>-29.622250000000001</v>
      </c>
      <c r="H32" s="14">
        <v>382.65000000000003</v>
      </c>
      <c r="I32" s="6">
        <v>-164.7</v>
      </c>
      <c r="J32" s="13">
        <f t="shared" si="1"/>
        <v>3.6446666683787043E-5</v>
      </c>
      <c r="K32" s="14">
        <f t="shared" si="2"/>
        <v>-1.2970000000223081E-5</v>
      </c>
      <c r="L32" s="14">
        <f t="shared" si="3"/>
        <v>53.700000000000045</v>
      </c>
      <c r="M32" s="15">
        <f t="shared" si="4"/>
        <v>-3.0000000000001137E-2</v>
      </c>
    </row>
    <row r="33" spans="1:13" x14ac:dyDescent="0.25">
      <c r="A33" s="6" t="s">
        <v>30</v>
      </c>
      <c r="B33" s="13">
        <v>187.79149838000001</v>
      </c>
      <c r="C33" s="14">
        <v>-57.113213459999997</v>
      </c>
      <c r="D33" s="14">
        <v>28.23</v>
      </c>
      <c r="E33" s="6">
        <v>-265.08</v>
      </c>
      <c r="F33" s="13">
        <v>187.79137083333333</v>
      </c>
      <c r="G33" s="14">
        <v>-57.113194444444446</v>
      </c>
      <c r="H33" s="14">
        <v>42.749999999999993</v>
      </c>
      <c r="I33" s="6">
        <v>-262.3</v>
      </c>
      <c r="J33" s="13">
        <f t="shared" si="1"/>
        <v>-1.2754666667547099E-4</v>
      </c>
      <c r="K33" s="14">
        <f t="shared" si="2"/>
        <v>1.9015555551504804E-5</v>
      </c>
      <c r="L33" s="14">
        <f t="shared" si="3"/>
        <v>14.519999999999992</v>
      </c>
      <c r="M33" s="15">
        <f t="shared" si="4"/>
        <v>2.7799999999999727</v>
      </c>
    </row>
    <row r="34" spans="1:13" x14ac:dyDescent="0.25">
      <c r="A34" s="6" t="s">
        <v>31</v>
      </c>
      <c r="B34" s="13">
        <v>183.95154504000001</v>
      </c>
      <c r="C34" s="14">
        <v>-17.54193046</v>
      </c>
      <c r="D34" s="14">
        <v>-158.61000000000001</v>
      </c>
      <c r="E34" s="6">
        <v>21.86</v>
      </c>
      <c r="F34" s="13">
        <v>183.951525</v>
      </c>
      <c r="G34" s="14">
        <v>-17.541936111111113</v>
      </c>
      <c r="H34" s="14">
        <v>-168.60000000000002</v>
      </c>
      <c r="I34" s="6">
        <v>23.3</v>
      </c>
      <c r="J34" s="13">
        <f t="shared" si="1"/>
        <v>-2.0040000009657888E-5</v>
      </c>
      <c r="K34" s="14">
        <f t="shared" si="2"/>
        <v>-5.6511111132806491E-6</v>
      </c>
      <c r="L34" s="14">
        <f t="shared" si="3"/>
        <v>-9.9900000000000091</v>
      </c>
      <c r="M34" s="15">
        <f t="shared" si="4"/>
        <v>1.4400000000000013</v>
      </c>
    </row>
    <row r="35" spans="1:13" x14ac:dyDescent="0.25">
      <c r="A35" s="6" t="s">
        <v>32</v>
      </c>
      <c r="B35" s="13">
        <v>210.95585561999999</v>
      </c>
      <c r="C35" s="14">
        <v>-60.373035160000001</v>
      </c>
      <c r="D35" s="14">
        <v>-33.270000000000003</v>
      </c>
      <c r="E35" s="6">
        <v>-23.16</v>
      </c>
      <c r="F35" s="13">
        <v>210.95586666666668</v>
      </c>
      <c r="G35" s="14">
        <v>-60.372997222222224</v>
      </c>
      <c r="H35" s="14">
        <v>-63.9</v>
      </c>
      <c r="I35" s="6">
        <v>-19.3</v>
      </c>
      <c r="J35" s="13">
        <f t="shared" si="1"/>
        <v>1.1046666685388118E-5</v>
      </c>
      <c r="K35" s="14">
        <f t="shared" si="2"/>
        <v>3.7937777776164694E-5</v>
      </c>
      <c r="L35" s="14">
        <f t="shared" si="3"/>
        <v>-30.629999999999995</v>
      </c>
      <c r="M35" s="15">
        <f t="shared" si="4"/>
        <v>3.8599999999999994</v>
      </c>
    </row>
    <row r="36" spans="1:13" x14ac:dyDescent="0.25">
      <c r="A36" s="6" t="s">
        <v>33</v>
      </c>
      <c r="B36" s="13">
        <v>31.793357100000001</v>
      </c>
      <c r="C36" s="14">
        <v>23.462417550000001</v>
      </c>
      <c r="D36" s="14">
        <v>188.55</v>
      </c>
      <c r="E36" s="6">
        <v>-148.08000000000001</v>
      </c>
      <c r="F36" s="13">
        <v>31.793345833333333</v>
      </c>
      <c r="G36" s="14">
        <v>23.462405555555556</v>
      </c>
      <c r="H36" s="14">
        <v>207.45</v>
      </c>
      <c r="I36" s="6">
        <v>-148.30000000000001</v>
      </c>
      <c r="J36" s="13">
        <f t="shared" si="1"/>
        <v>-1.1266666668063863E-5</v>
      </c>
      <c r="K36" s="14">
        <f t="shared" si="2"/>
        <v>-1.1994444445662111E-5</v>
      </c>
      <c r="L36" s="14">
        <f t="shared" si="3"/>
        <v>18.899999999999977</v>
      </c>
      <c r="M36" s="15">
        <f t="shared" si="4"/>
        <v>-0.21999999999999886</v>
      </c>
    </row>
    <row r="37" spans="1:13" x14ac:dyDescent="0.25">
      <c r="A37" s="6" t="s">
        <v>34</v>
      </c>
      <c r="B37" s="13">
        <v>276.04299335000002</v>
      </c>
      <c r="C37" s="14">
        <v>-34.384616489999999</v>
      </c>
      <c r="D37" s="14">
        <v>-39.42</v>
      </c>
      <c r="E37" s="6">
        <v>-124.2</v>
      </c>
      <c r="F37" s="13">
        <v>276.04302916666666</v>
      </c>
      <c r="G37" s="14">
        <v>-34.38464722222222</v>
      </c>
      <c r="H37" s="14">
        <v>-46.349999999999994</v>
      </c>
      <c r="I37" s="6">
        <v>-124.1</v>
      </c>
      <c r="J37" s="13">
        <f t="shared" si="1"/>
        <v>3.5816666638766037E-5</v>
      </c>
      <c r="K37" s="14">
        <f t="shared" si="2"/>
        <v>-3.0732222221274696E-5</v>
      </c>
      <c r="L37" s="14">
        <f t="shared" si="3"/>
        <v>-6.9299999999999926</v>
      </c>
      <c r="M37" s="15">
        <f t="shared" si="4"/>
        <v>0.10000000000000853</v>
      </c>
    </row>
    <row r="38" spans="1:13" x14ac:dyDescent="0.25">
      <c r="A38" s="6" t="s">
        <v>35</v>
      </c>
      <c r="B38" s="13">
        <v>222.67635749999999</v>
      </c>
      <c r="C38" s="14">
        <v>74.155503940000003</v>
      </c>
      <c r="D38" s="14">
        <v>-32.61</v>
      </c>
      <c r="E38" s="6">
        <v>11.42</v>
      </c>
      <c r="F38" s="13">
        <v>222.67644166666668</v>
      </c>
      <c r="G38" s="14">
        <v>74.155494444444443</v>
      </c>
      <c r="H38" s="14">
        <v>-114.45000000000002</v>
      </c>
      <c r="I38" s="6">
        <v>12.2</v>
      </c>
      <c r="J38" s="13">
        <f t="shared" si="1"/>
        <v>8.4166666681539937E-5</v>
      </c>
      <c r="K38" s="14">
        <f t="shared" si="2"/>
        <v>-9.4955555596243357E-6</v>
      </c>
      <c r="L38" s="14">
        <f t="shared" si="3"/>
        <v>-81.840000000000018</v>
      </c>
      <c r="M38" s="15">
        <f t="shared" si="4"/>
        <v>0.77999999999999936</v>
      </c>
    </row>
    <row r="39" spans="1:13" x14ac:dyDescent="0.25">
      <c r="A39" s="6" t="s">
        <v>36</v>
      </c>
      <c r="B39" s="13">
        <v>346.19022268999998</v>
      </c>
      <c r="C39" s="14">
        <v>15.205267149999999</v>
      </c>
      <c r="D39" s="14">
        <v>60.4</v>
      </c>
      <c r="E39" s="6">
        <v>-41.3</v>
      </c>
      <c r="F39" s="13">
        <v>346.19024166666662</v>
      </c>
      <c r="G39" s="14">
        <v>15.205249999999999</v>
      </c>
      <c r="H39" s="14">
        <v>65.400000000000006</v>
      </c>
      <c r="I39" s="6">
        <v>-42.5</v>
      </c>
      <c r="J39" s="13">
        <f t="shared" si="1"/>
        <v>1.8976666638081952E-5</v>
      </c>
      <c r="K39" s="14">
        <f t="shared" si="2"/>
        <v>-1.7149999999688248E-5</v>
      </c>
      <c r="L39" s="14">
        <f t="shared" si="3"/>
        <v>5.0000000000000071</v>
      </c>
      <c r="M39" s="15">
        <f t="shared" si="4"/>
        <v>-1.2000000000000028</v>
      </c>
    </row>
    <row r="40" spans="1:13" x14ac:dyDescent="0.25">
      <c r="A40" s="6" t="s">
        <v>37</v>
      </c>
      <c r="B40" s="13">
        <v>45.569887799999997</v>
      </c>
      <c r="C40" s="14">
        <v>4.0897387700000003</v>
      </c>
      <c r="D40" s="14">
        <v>-10.41</v>
      </c>
      <c r="E40" s="6">
        <v>-76.849999999999994</v>
      </c>
      <c r="F40" s="13">
        <v>45.5698875</v>
      </c>
      <c r="G40" s="14">
        <v>4.0897027777777772</v>
      </c>
      <c r="H40" s="14">
        <v>-9.4499999999999993</v>
      </c>
      <c r="I40" s="6">
        <v>-78</v>
      </c>
      <c r="J40" s="13">
        <f t="shared" si="1"/>
        <v>-2.9999999640040187E-7</v>
      </c>
      <c r="K40" s="14">
        <f t="shared" si="2"/>
        <v>-3.5992222223057979E-5</v>
      </c>
      <c r="L40" s="14">
        <f t="shared" si="3"/>
        <v>0.96000000000000085</v>
      </c>
      <c r="M40" s="15">
        <f t="shared" si="4"/>
        <v>-1.1500000000000057</v>
      </c>
    </row>
    <row r="41" spans="1:13" x14ac:dyDescent="0.25">
      <c r="A41" s="6" t="s">
        <v>38</v>
      </c>
      <c r="B41" s="13">
        <v>211.67061468</v>
      </c>
      <c r="C41" s="14">
        <v>-36.369954739999997</v>
      </c>
      <c r="D41" s="14">
        <v>-520.53</v>
      </c>
      <c r="E41" s="6">
        <v>-518.05999999999995</v>
      </c>
      <c r="F41" s="13">
        <v>211.67062916666666</v>
      </c>
      <c r="G41" s="14">
        <v>-36.370008333333331</v>
      </c>
      <c r="H41" s="14">
        <v>-643.95000000000005</v>
      </c>
      <c r="I41" s="6">
        <v>-519</v>
      </c>
      <c r="J41" s="13">
        <f t="shared" si="1"/>
        <v>1.448666665737619E-5</v>
      </c>
      <c r="K41" s="14">
        <f t="shared" si="2"/>
        <v>-5.3593333333878945E-5</v>
      </c>
      <c r="L41" s="14">
        <f t="shared" si="3"/>
        <v>-123.42000000000007</v>
      </c>
      <c r="M41" s="15">
        <f t="shared" si="4"/>
        <v>-0.94000000000005457</v>
      </c>
    </row>
    <row r="42" spans="1:13" x14ac:dyDescent="0.25">
      <c r="A42" s="6" t="s">
        <v>39</v>
      </c>
      <c r="B42" s="13">
        <v>138.29990608</v>
      </c>
      <c r="C42" s="14">
        <v>-69.717207599999995</v>
      </c>
      <c r="D42" s="14">
        <v>-156.47</v>
      </c>
      <c r="E42" s="6">
        <v>108.95</v>
      </c>
      <c r="F42" s="13">
        <v>138.29982083333334</v>
      </c>
      <c r="G42" s="14">
        <v>-69.717208333333332</v>
      </c>
      <c r="H42" s="14">
        <v>-466.2</v>
      </c>
      <c r="I42" s="6">
        <v>107.8</v>
      </c>
      <c r="J42" s="13">
        <f t="shared" si="1"/>
        <v>-8.52466666572127E-5</v>
      </c>
      <c r="K42" s="14">
        <f t="shared" si="2"/>
        <v>-7.3333333716618654E-7</v>
      </c>
      <c r="L42" s="14">
        <f t="shared" si="3"/>
        <v>-309.73</v>
      </c>
      <c r="M42" s="15">
        <f t="shared" si="4"/>
        <v>-1.1500000000000057</v>
      </c>
    </row>
    <row r="43" spans="1:13" x14ac:dyDescent="0.25">
      <c r="A43" s="6" t="s">
        <v>40</v>
      </c>
      <c r="B43" s="13">
        <v>51.080708719999997</v>
      </c>
      <c r="C43" s="14">
        <v>49.861179300000003</v>
      </c>
      <c r="D43" s="14">
        <v>23.75</v>
      </c>
      <c r="E43" s="6">
        <v>-26.23</v>
      </c>
      <c r="F43" s="13">
        <v>51.080687499999996</v>
      </c>
      <c r="G43" s="14">
        <v>49.861205555555557</v>
      </c>
      <c r="H43" s="14">
        <v>36.900000000000006</v>
      </c>
      <c r="I43" s="6">
        <v>-24.6</v>
      </c>
      <c r="J43" s="13">
        <f t="shared" si="1"/>
        <v>-2.1220000000710115E-5</v>
      </c>
      <c r="K43" s="14">
        <f t="shared" si="2"/>
        <v>2.6255555553689192E-5</v>
      </c>
      <c r="L43" s="14">
        <f t="shared" si="3"/>
        <v>13.150000000000006</v>
      </c>
      <c r="M43" s="15">
        <f t="shared" si="4"/>
        <v>1.629999999999999</v>
      </c>
    </row>
    <row r="44" spans="1:13" x14ac:dyDescent="0.25">
      <c r="A44" s="6" t="s">
        <v>41</v>
      </c>
      <c r="B44" s="13">
        <v>283.81636041000002</v>
      </c>
      <c r="C44" s="14">
        <v>-26.29672411</v>
      </c>
      <c r="D44" s="14">
        <v>15.14</v>
      </c>
      <c r="E44" s="6">
        <v>-53.43</v>
      </c>
      <c r="F44" s="13">
        <v>283.81635</v>
      </c>
      <c r="G44" s="14">
        <v>-26.296730555555555</v>
      </c>
      <c r="H44" s="14">
        <v>14.85</v>
      </c>
      <c r="I44" s="6">
        <v>-54.2</v>
      </c>
      <c r="J44" s="13">
        <f t="shared" si="1"/>
        <v>-1.0410000015781407E-5</v>
      </c>
      <c r="K44" s="14">
        <f t="shared" si="2"/>
        <v>-6.4455555559561617E-6</v>
      </c>
      <c r="L44" s="14">
        <f t="shared" si="3"/>
        <v>-0.29000000000000092</v>
      </c>
      <c r="M44" s="15">
        <f t="shared" si="4"/>
        <v>-0.77000000000000313</v>
      </c>
    </row>
    <row r="45" spans="1:13" x14ac:dyDescent="0.25">
      <c r="A45" s="6" t="s">
        <v>42</v>
      </c>
      <c r="B45" s="13">
        <v>306.41190437</v>
      </c>
      <c r="C45" s="14">
        <v>-56.735089729999999</v>
      </c>
      <c r="D45" s="14">
        <v>6.9</v>
      </c>
      <c r="E45" s="6">
        <v>-86.02</v>
      </c>
      <c r="F45" s="13">
        <v>306.41188333333332</v>
      </c>
      <c r="G45" s="14">
        <v>-56.735105555555556</v>
      </c>
      <c r="H45" s="14">
        <v>12.3</v>
      </c>
      <c r="I45" s="6">
        <v>-89.1</v>
      </c>
      <c r="J45" s="13">
        <f t="shared" si="1"/>
        <v>-2.1036666680629423E-5</v>
      </c>
      <c r="K45" s="14">
        <f t="shared" si="2"/>
        <v>-1.582555555756926E-5</v>
      </c>
      <c r="L45" s="14">
        <f t="shared" si="3"/>
        <v>5.4</v>
      </c>
      <c r="M45" s="15">
        <f t="shared" si="4"/>
        <v>-3.0799999999999983</v>
      </c>
    </row>
    <row r="46" spans="1:13" x14ac:dyDescent="0.25">
      <c r="A46" s="6" t="s">
        <v>43</v>
      </c>
      <c r="B46" s="13">
        <v>37.954560669999999</v>
      </c>
      <c r="C46" s="14">
        <v>89.264108969999995</v>
      </c>
      <c r="D46" s="14">
        <v>44.48</v>
      </c>
      <c r="E46" s="6">
        <v>-11.85</v>
      </c>
      <c r="F46" s="13">
        <v>37.952933333333327</v>
      </c>
      <c r="G46" s="14">
        <v>89.264088888888892</v>
      </c>
      <c r="H46" s="14">
        <v>2981.5499999999997</v>
      </c>
      <c r="I46" s="6">
        <v>-15.2</v>
      </c>
      <c r="J46" s="13">
        <f t="shared" si="1"/>
        <v>-1.6273366666723632E-3</v>
      </c>
      <c r="K46" s="14">
        <f t="shared" si="2"/>
        <v>-2.0081111102854265E-5</v>
      </c>
      <c r="L46" s="14">
        <f t="shared" si="3"/>
        <v>2937.0699999999997</v>
      </c>
      <c r="M46" s="15">
        <f t="shared" si="4"/>
        <v>-3.3499999999999996</v>
      </c>
    </row>
    <row r="47" spans="1:13" x14ac:dyDescent="0.25">
      <c r="A47" s="6" t="s">
        <v>44</v>
      </c>
      <c r="B47" s="13">
        <v>116.32895777</v>
      </c>
      <c r="C47" s="14">
        <v>28.02619889</v>
      </c>
      <c r="D47" s="14">
        <v>-626.54999999999995</v>
      </c>
      <c r="E47" s="6">
        <v>-45.8</v>
      </c>
      <c r="F47" s="13">
        <v>116.32894166666667</v>
      </c>
      <c r="G47" s="14">
        <v>28.026183333333332</v>
      </c>
      <c r="H47" s="14">
        <v>-711.00000000000011</v>
      </c>
      <c r="I47" s="6">
        <v>-45.9</v>
      </c>
      <c r="J47" s="13">
        <f t="shared" si="1"/>
        <v>-1.6103333337014192E-5</v>
      </c>
      <c r="K47" s="14">
        <f t="shared" si="2"/>
        <v>-1.5556666667748686E-5</v>
      </c>
      <c r="L47" s="14">
        <f t="shared" si="3"/>
        <v>-84.450000000000159</v>
      </c>
      <c r="M47" s="15">
        <f t="shared" si="4"/>
        <v>-0.10000000000000142</v>
      </c>
    </row>
    <row r="48" spans="1:13" x14ac:dyDescent="0.25">
      <c r="A48" s="6" t="s">
        <v>45</v>
      </c>
      <c r="B48" s="13">
        <v>114.82549791</v>
      </c>
      <c r="C48" s="14">
        <v>5.2249875599999998</v>
      </c>
      <c r="D48" s="14">
        <v>-714.59</v>
      </c>
      <c r="E48" s="6">
        <v>-1036.8</v>
      </c>
      <c r="F48" s="13">
        <v>114.82547083333334</v>
      </c>
      <c r="G48" s="14">
        <v>5.2250166666666669</v>
      </c>
      <c r="H48" s="14">
        <v>-713.25</v>
      </c>
      <c r="I48" s="6">
        <v>-1022.9000000000001</v>
      </c>
      <c r="J48" s="13">
        <f t="shared" si="1"/>
        <v>-2.707666665457964E-5</v>
      </c>
      <c r="K48" s="14">
        <f t="shared" si="2"/>
        <v>2.9106666667111369E-5</v>
      </c>
      <c r="L48" s="14">
        <f t="shared" si="3"/>
        <v>1.3400000000000318</v>
      </c>
      <c r="M48" s="15">
        <f t="shared" si="4"/>
        <v>13.899999999999864</v>
      </c>
    </row>
    <row r="49" spans="1:13" x14ac:dyDescent="0.25">
      <c r="A49" s="6" t="s">
        <v>46</v>
      </c>
      <c r="B49" s="13">
        <v>263.73362272000003</v>
      </c>
      <c r="C49" s="14">
        <v>12.56003739</v>
      </c>
      <c r="D49" s="14">
        <v>108.07</v>
      </c>
      <c r="E49" s="6">
        <v>-221.57</v>
      </c>
      <c r="F49" s="13">
        <v>263.73365000000001</v>
      </c>
      <c r="G49" s="14">
        <v>12.56003888888889</v>
      </c>
      <c r="H49" s="14">
        <v>123.3</v>
      </c>
      <c r="I49" s="6">
        <v>-226.4</v>
      </c>
      <c r="J49" s="13">
        <f t="shared" si="1"/>
        <v>2.7279999983420566E-5</v>
      </c>
      <c r="K49" s="14">
        <f t="shared" si="2"/>
        <v>1.4988888903388897E-6</v>
      </c>
      <c r="L49" s="14">
        <f t="shared" si="3"/>
        <v>15.230000000000004</v>
      </c>
      <c r="M49" s="15">
        <f t="shared" si="4"/>
        <v>-4.8300000000000125</v>
      </c>
    </row>
    <row r="50" spans="1:13" x14ac:dyDescent="0.25">
      <c r="A50" s="6" t="s">
        <v>47</v>
      </c>
      <c r="B50" s="13">
        <v>152.09296244000001</v>
      </c>
      <c r="C50" s="14">
        <v>11.96720878</v>
      </c>
      <c r="D50" s="14">
        <v>-248.73</v>
      </c>
      <c r="E50" s="6">
        <v>5.59</v>
      </c>
      <c r="F50" s="13">
        <v>152.09297916666665</v>
      </c>
      <c r="G50" s="14">
        <v>11.967191666666666</v>
      </c>
      <c r="H50" s="14">
        <v>-253.95000000000002</v>
      </c>
      <c r="I50" s="6">
        <v>6.4</v>
      </c>
      <c r="J50" s="13">
        <f t="shared" si="1"/>
        <v>1.6726666643762655E-5</v>
      </c>
      <c r="K50" s="14">
        <f t="shared" si="2"/>
        <v>-1.7113333333540481E-5</v>
      </c>
      <c r="L50" s="14">
        <f t="shared" si="3"/>
        <v>-5.2200000000000273</v>
      </c>
      <c r="M50" s="15">
        <f t="shared" si="4"/>
        <v>0.8100000000000005</v>
      </c>
    </row>
    <row r="51" spans="1:13" x14ac:dyDescent="0.25">
      <c r="A51" s="6" t="s">
        <v>48</v>
      </c>
      <c r="B51" s="13">
        <v>78.634467069999999</v>
      </c>
      <c r="C51" s="14">
        <v>-8.2016383600000005</v>
      </c>
      <c r="D51" s="14">
        <v>1.31</v>
      </c>
      <c r="E51" s="6">
        <v>0.5</v>
      </c>
      <c r="F51" s="13">
        <v>78.634450000000001</v>
      </c>
      <c r="G51" s="14">
        <v>-8.2016611111111111</v>
      </c>
      <c r="H51" s="14">
        <v>0.45</v>
      </c>
      <c r="I51" s="6">
        <v>-1.3</v>
      </c>
      <c r="J51" s="13">
        <f t="shared" si="1"/>
        <v>-1.7069999998398089E-5</v>
      </c>
      <c r="K51" s="14">
        <f t="shared" si="2"/>
        <v>-2.2751111110608235E-5</v>
      </c>
      <c r="L51" s="14">
        <f t="shared" si="3"/>
        <v>-0.8600000000000001</v>
      </c>
      <c r="M51" s="15">
        <f t="shared" si="4"/>
        <v>-1.8</v>
      </c>
    </row>
    <row r="52" spans="1:13" x14ac:dyDescent="0.25">
      <c r="A52" s="6" t="s">
        <v>49</v>
      </c>
      <c r="B52" s="13">
        <v>219.90084999999999</v>
      </c>
      <c r="C52" s="14">
        <v>-60.835619000000001</v>
      </c>
      <c r="D52" s="14">
        <v>-3608</v>
      </c>
      <c r="E52" s="6">
        <v>686</v>
      </c>
      <c r="F52" s="13">
        <v>219.89952083333333</v>
      </c>
      <c r="G52" s="14">
        <v>-60.8354</v>
      </c>
      <c r="H52" s="14">
        <v>-7473.9</v>
      </c>
      <c r="I52" s="6">
        <v>699.30000000000007</v>
      </c>
      <c r="J52" s="13">
        <f t="shared" si="1"/>
        <v>-1.3291666666646051E-3</v>
      </c>
      <c r="K52" s="14">
        <f t="shared" si="2"/>
        <v>2.1900000000130149E-4</v>
      </c>
      <c r="L52" s="14">
        <f t="shared" si="3"/>
        <v>-3865.8999999999996</v>
      </c>
      <c r="M52" s="15">
        <f t="shared" si="4"/>
        <v>13.300000000000068</v>
      </c>
    </row>
    <row r="53" spans="1:13" x14ac:dyDescent="0.25">
      <c r="A53" s="6" t="s">
        <v>50</v>
      </c>
      <c r="B53" s="13">
        <v>272.18532900000002</v>
      </c>
      <c r="C53" s="14">
        <v>-86.798768999999993</v>
      </c>
      <c r="D53" s="14">
        <v>4.5999999999999996</v>
      </c>
      <c r="E53" s="6">
        <v>-40.700000000000003</v>
      </c>
      <c r="F53" s="13">
        <v>317.19250833333331</v>
      </c>
      <c r="G53" s="14">
        <v>-88.956494444444445</v>
      </c>
      <c r="H53" s="14">
        <v>1273.5</v>
      </c>
      <c r="I53" s="6">
        <v>4.6999999999999993</v>
      </c>
      <c r="J53" s="13">
        <f t="shared" si="1"/>
        <v>45.007179333333283</v>
      </c>
      <c r="K53" s="14">
        <f t="shared" si="2"/>
        <v>-2.157725444444452</v>
      </c>
      <c r="L53" s="14">
        <f t="shared" si="3"/>
        <v>1268.9000000000001</v>
      </c>
      <c r="M53" s="15">
        <f t="shared" si="4"/>
        <v>45.400000000000006</v>
      </c>
    </row>
    <row r="54" spans="1:13" x14ac:dyDescent="0.25">
      <c r="A54" s="6" t="s">
        <v>65</v>
      </c>
      <c r="B54" s="13">
        <v>257.59452871000002</v>
      </c>
      <c r="C54" s="14">
        <v>-15.724906644000001</v>
      </c>
      <c r="D54" s="14">
        <v>40.130000000000003</v>
      </c>
      <c r="E54" s="6">
        <v>99.17</v>
      </c>
      <c r="F54" s="13">
        <v>257.59452870833337</v>
      </c>
      <c r="G54" s="14">
        <v>-15.724906638888889</v>
      </c>
      <c r="H54" s="14">
        <v>40.130000000000003</v>
      </c>
      <c r="I54" s="6">
        <v>99.17</v>
      </c>
      <c r="J54" s="13">
        <f t="shared" si="1"/>
        <v>-1.666649040998891E-9</v>
      </c>
      <c r="K54" s="14">
        <f t="shared" si="2"/>
        <v>5.1111115340063407E-9</v>
      </c>
      <c r="L54" s="14">
        <f t="shared" si="3"/>
        <v>0</v>
      </c>
      <c r="M54" s="15">
        <f t="shared" si="4"/>
        <v>0</v>
      </c>
    </row>
    <row r="55" spans="1:13" x14ac:dyDescent="0.25">
      <c r="A55" s="6" t="s">
        <v>51</v>
      </c>
      <c r="B55" s="13">
        <v>10.126837780000001</v>
      </c>
      <c r="C55" s="14">
        <v>56.537331160000001</v>
      </c>
      <c r="D55" s="14">
        <v>50.88</v>
      </c>
      <c r="E55" s="6">
        <v>-32.130000000000003</v>
      </c>
      <c r="F55" s="13">
        <v>10.126875</v>
      </c>
      <c r="G55" s="14">
        <v>56.537349999999996</v>
      </c>
      <c r="H55" s="14">
        <v>95.4</v>
      </c>
      <c r="I55" s="6">
        <v>-31.9</v>
      </c>
      <c r="J55" s="13">
        <f t="shared" si="1"/>
        <v>3.7219999999393849E-5</v>
      </c>
      <c r="K55" s="14">
        <f t="shared" si="2"/>
        <v>1.8839999995634571E-5</v>
      </c>
      <c r="L55" s="14">
        <f t="shared" si="3"/>
        <v>44.52</v>
      </c>
      <c r="M55" s="15">
        <f t="shared" si="4"/>
        <v>0.23000000000000398</v>
      </c>
    </row>
    <row r="56" spans="1:13" x14ac:dyDescent="0.25">
      <c r="A56" s="6" t="s">
        <v>52</v>
      </c>
      <c r="B56" s="13">
        <v>263.40216717999999</v>
      </c>
      <c r="C56" s="14">
        <v>-37.103823550000001</v>
      </c>
      <c r="D56" s="14">
        <v>-8.5299999999999994</v>
      </c>
      <c r="E56" s="6">
        <v>-30.8</v>
      </c>
      <c r="F56" s="13">
        <v>263.40222499999999</v>
      </c>
      <c r="G56" s="14">
        <v>-37.103811111111114</v>
      </c>
      <c r="H56" s="14">
        <v>-1.6499999999999997</v>
      </c>
      <c r="I56" s="6">
        <v>-29.2</v>
      </c>
      <c r="J56" s="13">
        <f t="shared" si="1"/>
        <v>5.7819999994990212E-5</v>
      </c>
      <c r="K56" s="14">
        <f t="shared" si="2"/>
        <v>1.2438888887800204E-5</v>
      </c>
      <c r="L56" s="14">
        <f t="shared" si="3"/>
        <v>6.88</v>
      </c>
      <c r="M56" s="15">
        <f t="shared" si="4"/>
        <v>1.6000000000000014</v>
      </c>
    </row>
    <row r="57" spans="1:13" x14ac:dyDescent="0.25">
      <c r="A57" s="6" t="s">
        <v>53</v>
      </c>
      <c r="B57" s="13">
        <v>101.28715533</v>
      </c>
      <c r="C57" s="14">
        <v>-16.716115859999999</v>
      </c>
      <c r="D57" s="14">
        <v>-546.01</v>
      </c>
      <c r="E57" s="6">
        <v>-1223.07</v>
      </c>
      <c r="F57" s="13">
        <v>101.2869625</v>
      </c>
      <c r="G57" s="14">
        <v>-16.716108333333331</v>
      </c>
      <c r="H57" s="14">
        <v>-577.04999999999995</v>
      </c>
      <c r="I57" s="6">
        <v>-1205.3</v>
      </c>
      <c r="J57" s="13">
        <f t="shared" si="1"/>
        <v>-1.9283000000314132E-4</v>
      </c>
      <c r="K57" s="14">
        <f t="shared" si="2"/>
        <v>7.5266666677009653E-6</v>
      </c>
      <c r="L57" s="14">
        <f t="shared" si="3"/>
        <v>-31.039999999999964</v>
      </c>
      <c r="M57" s="15">
        <f t="shared" si="4"/>
        <v>17.769999999999982</v>
      </c>
    </row>
    <row r="58" spans="1:13" x14ac:dyDescent="0.25">
      <c r="A58" s="6" t="s">
        <v>54</v>
      </c>
      <c r="B58" s="13">
        <v>201.29824736</v>
      </c>
      <c r="C58" s="14">
        <v>-11.16131949</v>
      </c>
      <c r="D58" s="14">
        <v>-42.35</v>
      </c>
      <c r="E58" s="6">
        <v>-30.67</v>
      </c>
      <c r="F58" s="13">
        <v>201.29827916666665</v>
      </c>
      <c r="G58" s="14">
        <v>-11.161308333333334</v>
      </c>
      <c r="H58" s="14">
        <v>-41.70000000000001</v>
      </c>
      <c r="I58" s="6">
        <v>-28.3</v>
      </c>
      <c r="J58" s="13">
        <f t="shared" si="1"/>
        <v>3.1806666640932235E-5</v>
      </c>
      <c r="K58" s="14">
        <f t="shared" si="2"/>
        <v>1.1156666666067849E-5</v>
      </c>
      <c r="L58" s="14">
        <f t="shared" si="3"/>
        <v>0.64999999999999147</v>
      </c>
      <c r="M58" s="15">
        <f t="shared" si="4"/>
        <v>2.370000000000001</v>
      </c>
    </row>
    <row r="59" spans="1:13" x14ac:dyDescent="0.25">
      <c r="A59" s="6" t="s">
        <v>55</v>
      </c>
      <c r="B59" s="13">
        <v>136.99899113999999</v>
      </c>
      <c r="C59" s="14">
        <v>-43.432590910000002</v>
      </c>
      <c r="D59" s="14">
        <v>-24.01</v>
      </c>
      <c r="E59" s="6">
        <v>13.52</v>
      </c>
      <c r="F59" s="13">
        <v>136.99906666666669</v>
      </c>
      <c r="G59" s="14">
        <v>-43.432605555555554</v>
      </c>
      <c r="H59" s="14">
        <v>-25.8</v>
      </c>
      <c r="I59" s="6">
        <v>12.7</v>
      </c>
      <c r="J59" s="13">
        <f t="shared" si="1"/>
        <v>7.5526666705627576E-5</v>
      </c>
      <c r="K59" s="14">
        <f t="shared" si="2"/>
        <v>-1.4645555552306178E-5</v>
      </c>
      <c r="L59" s="14">
        <f t="shared" si="3"/>
        <v>-1.7899999999999991</v>
      </c>
      <c r="M59" s="15">
        <f t="shared" si="4"/>
        <v>-0.82000000000000028</v>
      </c>
    </row>
    <row r="60" spans="1:13" x14ac:dyDescent="0.25">
      <c r="A60" s="6" t="s">
        <v>56</v>
      </c>
      <c r="B60" s="13">
        <v>279.23473479</v>
      </c>
      <c r="C60" s="14">
        <v>38.783688959999999</v>
      </c>
      <c r="D60" s="14">
        <v>200.94</v>
      </c>
      <c r="E60" s="6">
        <v>286.23</v>
      </c>
      <c r="F60" s="13">
        <v>279.23471666666671</v>
      </c>
      <c r="G60" s="14">
        <v>38.783658333333328</v>
      </c>
      <c r="H60" s="14">
        <v>258.90000000000003</v>
      </c>
      <c r="I60" s="6">
        <v>286.10000000000002</v>
      </c>
      <c r="J60" s="13">
        <f t="shared" si="1"/>
        <v>-1.812333329098692E-5</v>
      </c>
      <c r="K60" s="14">
        <f t="shared" si="2"/>
        <v>-3.062666667119629E-5</v>
      </c>
      <c r="L60" s="14">
        <f t="shared" si="3"/>
        <v>57.960000000000036</v>
      </c>
      <c r="M60" s="15">
        <f t="shared" si="4"/>
        <v>-0.12999999999999545</v>
      </c>
    </row>
    <row r="61" spans="1:13" ht="15.75" thickBot="1" x14ac:dyDescent="0.3">
      <c r="A61" s="6" t="s">
        <v>57</v>
      </c>
      <c r="B61" s="7">
        <v>222.71963789</v>
      </c>
      <c r="C61" s="8">
        <v>-16.041776519999999</v>
      </c>
      <c r="D61" s="8">
        <v>-105.68</v>
      </c>
      <c r="E61" s="17">
        <v>-68.400000000000006</v>
      </c>
      <c r="F61" s="7">
        <v>222.71963750000003</v>
      </c>
      <c r="G61" s="8">
        <v>-16.041783333333335</v>
      </c>
      <c r="H61" s="8">
        <v>-110.10000000000001</v>
      </c>
      <c r="I61" s="17">
        <v>-66.8</v>
      </c>
      <c r="J61" s="18">
        <f t="shared" si="1"/>
        <v>-3.8999996831989847E-7</v>
      </c>
      <c r="K61" s="19">
        <f t="shared" si="2"/>
        <v>-6.8133333357422998E-6</v>
      </c>
      <c r="L61" s="19">
        <f t="shared" si="3"/>
        <v>-4.4200000000000017</v>
      </c>
      <c r="M61" s="20">
        <f t="shared" si="4"/>
        <v>1.6000000000000085</v>
      </c>
    </row>
    <row r="62" spans="1:13" x14ac:dyDescent="0.25">
      <c r="J62" s="32"/>
      <c r="K62" s="33"/>
      <c r="L62" s="33"/>
      <c r="M62" s="34"/>
    </row>
    <row r="63" spans="1:13" x14ac:dyDescent="0.25">
      <c r="A63" s="2" t="s">
        <v>66</v>
      </c>
      <c r="B63" s="2"/>
      <c r="C63" s="2"/>
      <c r="D63" s="2"/>
      <c r="E63" s="2"/>
      <c r="F63" s="2"/>
      <c r="G63" s="2"/>
      <c r="I63" s="1" t="s">
        <v>72</v>
      </c>
      <c r="J63" s="13">
        <f>AVERAGE(J3:J61)</f>
        <v>0.76277892703389516</v>
      </c>
      <c r="K63" s="14">
        <f t="shared" ref="K63:M63" si="5">AVERAGE(K3:K61)</f>
        <v>-3.6576977145009709E-2</v>
      </c>
      <c r="L63" s="14">
        <f t="shared" si="5"/>
        <v>-0.72406779661017651</v>
      </c>
      <c r="M63" s="15">
        <f t="shared" si="5"/>
        <v>0.27423728813558867</v>
      </c>
    </row>
    <row r="64" spans="1:13" x14ac:dyDescent="0.25">
      <c r="I64" s="1" t="s">
        <v>73</v>
      </c>
      <c r="J64" s="13">
        <f>_xlfn.STDEV.P(J3:J61)</f>
        <v>5.8095743977321979</v>
      </c>
      <c r="K64" s="14">
        <f t="shared" ref="K64:M64" si="6">_xlfn.STDEV.P(K3:K61)</f>
        <v>0.27852044238931462</v>
      </c>
      <c r="L64" s="14">
        <f t="shared" si="6"/>
        <v>655.70652097144045</v>
      </c>
      <c r="M64" s="15">
        <f t="shared" si="6"/>
        <v>9.7139056718356809</v>
      </c>
    </row>
    <row r="65" spans="9:13" x14ac:dyDescent="0.25">
      <c r="I65" s="1" t="s">
        <v>74</v>
      </c>
      <c r="J65" s="13">
        <f>_xlfn.STDEV.S(J3:J61)</f>
        <v>5.8594429037949887</v>
      </c>
      <c r="K65" s="14">
        <f t="shared" ref="K65:M65" si="7">_xlfn.STDEV.S(K3:K61)</f>
        <v>0.28091121965095445</v>
      </c>
      <c r="L65" s="14">
        <f t="shared" si="7"/>
        <v>661.33500636087626</v>
      </c>
      <c r="M65" s="15">
        <f t="shared" si="7"/>
        <v>9.797288365769063</v>
      </c>
    </row>
    <row r="66" spans="9:13" x14ac:dyDescent="0.25">
      <c r="I66" s="1" t="s">
        <v>75</v>
      </c>
      <c r="J66" s="30">
        <f>J64/J63</f>
        <v>7.6163278662180991</v>
      </c>
      <c r="K66" s="29">
        <f t="shared" ref="K66:M66" si="8">K64/K63</f>
        <v>-7.6146380627660442</v>
      </c>
      <c r="L66" s="29">
        <f t="shared" si="8"/>
        <v>-905.58718954388132</v>
      </c>
      <c r="M66" s="31">
        <f t="shared" si="8"/>
        <v>35.421534897300042</v>
      </c>
    </row>
    <row r="67" spans="9:13" x14ac:dyDescent="0.25">
      <c r="I67" s="1" t="s">
        <v>76</v>
      </c>
      <c r="J67" s="13">
        <f>MIN(J3:J61)</f>
        <v>-1.6273366666723632E-3</v>
      </c>
      <c r="K67" s="14">
        <f t="shared" ref="K67:M67" si="9">MIN(K3:K61)</f>
        <v>-2.157725444444452</v>
      </c>
      <c r="L67" s="14">
        <f t="shared" si="9"/>
        <v>-3865.8999999999996</v>
      </c>
      <c r="M67" s="15">
        <f t="shared" si="9"/>
        <v>-39.399999999999977</v>
      </c>
    </row>
    <row r="68" spans="9:13" ht="15.75" thickBot="1" x14ac:dyDescent="0.3">
      <c r="I68" s="1" t="s">
        <v>77</v>
      </c>
      <c r="J68" s="7">
        <f>MAX(J3:J61)</f>
        <v>45.007179333333283</v>
      </c>
      <c r="K68" s="8">
        <f t="shared" ref="K68:M68" si="10">MAX(K3:K61)</f>
        <v>2.1900000000130149E-4</v>
      </c>
      <c r="L68" s="8">
        <f t="shared" si="10"/>
        <v>2937.0699999999997</v>
      </c>
      <c r="M68" s="9">
        <f t="shared" si="10"/>
        <v>45.400000000000006</v>
      </c>
    </row>
  </sheetData>
  <mergeCells count="4">
    <mergeCell ref="B1:E1"/>
    <mergeCell ref="F1:I1"/>
    <mergeCell ref="J1:M1"/>
    <mergeCell ref="A63:G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Cook</dc:creator>
  <cp:lastModifiedBy>Shawn Cook</cp:lastModifiedBy>
  <dcterms:created xsi:type="dcterms:W3CDTF">2020-09-25T03:59:48Z</dcterms:created>
  <dcterms:modified xsi:type="dcterms:W3CDTF">2020-09-25T04:38:02Z</dcterms:modified>
</cp:coreProperties>
</file>