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 06 2019 02 43 25" sheetId="2" r:id="rId1"/>
    <sheet name="24 06 2019 02 06 24" sheetId="3" r:id="rId2"/>
  </sheets>
  <definedNames>
    <definedName name="_xlnm.Print_Area" localSheetId="1">'24 06 2019 02 06 24'!$A$1:$H$21</definedName>
    <definedName name="_xlnm.Print_Area" localSheetId="0">'24 06 2019 02 43 25'!$A$1:$H$21</definedName>
  </definedNames>
  <calcPr calcId="152511"/>
</workbook>
</file>

<file path=xl/calcChain.xml><?xml version="1.0" encoding="utf-8"?>
<calcChain xmlns="http://schemas.openxmlformats.org/spreadsheetml/2006/main">
  <c r="H5" i="3" l="1"/>
  <c r="H13" i="3" s="1"/>
  <c r="G5" i="3"/>
  <c r="G13" i="3" s="1"/>
  <c r="F5" i="3"/>
  <c r="F13" i="3" s="1"/>
  <c r="H4" i="3"/>
  <c r="J9" i="3" s="1"/>
  <c r="G4" i="3"/>
  <c r="J8" i="3" s="1"/>
  <c r="F4" i="3"/>
  <c r="J7" i="3" s="1"/>
  <c r="H3" i="3"/>
  <c r="G7" i="3" s="1"/>
  <c r="G3" i="3"/>
  <c r="F9" i="3" s="1"/>
  <c r="F3" i="3"/>
  <c r="H8" i="3" s="1"/>
  <c r="H7" i="3" l="1"/>
  <c r="F8" i="3"/>
  <c r="G9" i="3"/>
  <c r="H5" i="2"/>
  <c r="H13" i="2" s="1"/>
  <c r="L7" i="3" l="1" a="1"/>
  <c r="L7" i="3" s="1"/>
  <c r="J12" i="3" s="1"/>
  <c r="G5" i="2"/>
  <c r="G13" i="2" s="1"/>
  <c r="F5" i="2"/>
  <c r="F13" i="2" s="1"/>
  <c r="H4" i="2"/>
  <c r="J9" i="2" s="1"/>
  <c r="G4" i="2"/>
  <c r="J8" i="2" s="1"/>
  <c r="F4" i="2"/>
  <c r="J7" i="2" s="1"/>
  <c r="H3" i="2"/>
  <c r="G3" i="2"/>
  <c r="F3" i="2"/>
  <c r="L8" i="3" l="1"/>
  <c r="J13" i="3" s="1"/>
  <c r="L13" i="3" s="1" a="1"/>
  <c r="L13" i="3" s="1"/>
  <c r="L9" i="3"/>
  <c r="J14" i="3" s="1"/>
  <c r="G7" i="2"/>
  <c r="F8" i="2"/>
  <c r="G9" i="2"/>
  <c r="H8" i="2"/>
  <c r="H7" i="2"/>
  <c r="F9" i="2"/>
  <c r="L7" i="2" a="1"/>
  <c r="L8" i="2" l="1"/>
  <c r="J13" i="2" s="1"/>
  <c r="L7" i="2"/>
  <c r="J12" i="2" s="1"/>
  <c r="L13" i="2" s="1" a="1"/>
  <c r="L13" i="2" s="1"/>
  <c r="L9" i="2"/>
  <c r="J14" i="2" s="1"/>
</calcChain>
</file>

<file path=xl/sharedStrings.xml><?xml version="1.0" encoding="utf-8"?>
<sst xmlns="http://schemas.openxmlformats.org/spreadsheetml/2006/main" count="30" uniqueCount="13">
  <si>
    <t>Saturn</t>
  </si>
  <si>
    <t>Altair</t>
  </si>
  <si>
    <t>Deneb</t>
  </si>
  <si>
    <t>GHA</t>
  </si>
  <si>
    <t>Dec</t>
  </si>
  <si>
    <t>Equations in matrix form</t>
  </si>
  <si>
    <t>n</t>
  </si>
  <si>
    <t>Body</t>
  </si>
  <si>
    <t>1</t>
  </si>
  <si>
    <t>2</t>
  </si>
  <si>
    <t>=</t>
  </si>
  <si>
    <t>*</t>
  </si>
  <si>
    <t>Geographic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</si>
</sst>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1" xfId="1" applyNumberFormat="1" applyFont="1" applyBorder="1"/>
    <xf numFmtId="0" fontId="3" fillId="0" borderId="1" xfId="1" applyNumberFormat="1" applyFont="1" applyBorder="1"/>
    <xf numFmtId="0" fontId="3" fillId="0" borderId="0" xfId="1" applyNumberFormat="1" applyFont="1" applyAlignment="1">
      <alignment horizontal="center"/>
    </xf>
    <xf numFmtId="0" fontId="1" fillId="0" borderId="0" xfId="1" applyNumberFormat="1"/>
    <xf numFmtId="0" fontId="1" fillId="0" borderId="2" xfId="1" applyNumberFormat="1" applyBorder="1"/>
    <xf numFmtId="0" fontId="1" fillId="0" borderId="3" xfId="1" applyNumberFormat="1" applyBorder="1"/>
    <xf numFmtId="0" fontId="4" fillId="0" borderId="0" xfId="1" applyNumberFormat="1" applyFont="1" applyAlignment="1">
      <alignment horizontal="center"/>
    </xf>
    <xf numFmtId="0" fontId="1" fillId="0" borderId="4" xfId="1" applyNumberFormat="1" applyBorder="1"/>
    <xf numFmtId="0" fontId="1" fillId="0" borderId="0" xfId="1" applyNumberFormat="1" applyAlignment="1">
      <alignment horizontal="center" vertical="center"/>
    </xf>
    <xf numFmtId="0" fontId="5" fillId="2" borderId="0" xfId="1" applyNumberFormat="1" applyFont="1" applyFill="1"/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</xdr:row>
      <xdr:rowOff>66675</xdr:rowOff>
    </xdr:from>
    <xdr:to>
      <xdr:col>4</xdr:col>
      <xdr:colOff>2038154</xdr:colOff>
      <xdr:row>5</xdr:row>
      <xdr:rowOff>47539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228600"/>
          <a:ext cx="1571429" cy="6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8</xdr:row>
      <xdr:rowOff>85725</xdr:rowOff>
    </xdr:from>
    <xdr:to>
      <xdr:col>4</xdr:col>
      <xdr:colOff>2009776</xdr:colOff>
      <xdr:row>10</xdr:row>
      <xdr:rowOff>147918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6526" y="1495425"/>
          <a:ext cx="1733550" cy="386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</xdr:row>
      <xdr:rowOff>66675</xdr:rowOff>
    </xdr:from>
    <xdr:to>
      <xdr:col>4</xdr:col>
      <xdr:colOff>2038154</xdr:colOff>
      <xdr:row>5</xdr:row>
      <xdr:rowOff>47539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228600"/>
          <a:ext cx="1571429" cy="6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8</xdr:row>
      <xdr:rowOff>85725</xdr:rowOff>
    </xdr:from>
    <xdr:to>
      <xdr:col>4</xdr:col>
      <xdr:colOff>2009776</xdr:colOff>
      <xdr:row>10</xdr:row>
      <xdr:rowOff>147918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6526" y="1495425"/>
          <a:ext cx="1733550" cy="386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workbookViewId="0">
      <selection activeCell="L13" sqref="L13"/>
    </sheetView>
  </sheetViews>
  <sheetFormatPr baseColWidth="10" defaultRowHeight="12.75" x14ac:dyDescent="0.2"/>
  <cols>
    <col min="1" max="1" width="7.140625" style="6" customWidth="1"/>
    <col min="2" max="2" width="11.140625" style="6" bestFit="1" customWidth="1"/>
    <col min="3" max="4" width="8.85546875" style="6" customWidth="1"/>
    <col min="5" max="5" width="33.85546875" style="6" customWidth="1"/>
    <col min="6" max="6" width="12.28515625" style="6" bestFit="1" customWidth="1"/>
    <col min="7" max="8" width="11.42578125" style="6"/>
    <col min="9" max="9" width="1.7109375" style="6" bestFit="1" customWidth="1"/>
    <col min="10" max="10" width="11.42578125" style="6"/>
    <col min="11" max="11" width="2.140625" style="6" bestFit="1" customWidth="1"/>
    <col min="12" max="12" width="12.28515625" style="6" bestFit="1" customWidth="1"/>
    <col min="13" max="16384" width="11.42578125" style="6"/>
  </cols>
  <sheetData>
    <row r="1" spans="1:12" s="5" customFormat="1" x14ac:dyDescent="0.2">
      <c r="A1" s="3" t="s">
        <v>12</v>
      </c>
      <c r="B1" s="4"/>
      <c r="C1" s="4"/>
      <c r="D1" s="4"/>
      <c r="F1" s="3" t="s">
        <v>5</v>
      </c>
      <c r="G1" s="4"/>
      <c r="H1" s="4"/>
    </row>
    <row r="3" spans="1:12" x14ac:dyDescent="0.2">
      <c r="A3" s="5" t="s">
        <v>6</v>
      </c>
      <c r="B3" s="5" t="s">
        <v>7</v>
      </c>
      <c r="C3" s="5" t="s">
        <v>4</v>
      </c>
      <c r="D3" s="5" t="s">
        <v>3</v>
      </c>
      <c r="F3" s="7">
        <f>COS(RADIANS(C4))*COS(RADIANS(D4))</f>
        <v>0.8543712011303749</v>
      </c>
      <c r="G3" s="6">
        <f>COS(RADIANS(C4))*SIN(RADIANS(D4))</f>
        <v>0.36277806850379762</v>
      </c>
      <c r="H3" s="8">
        <f>SIN(RADIANS(C4))</f>
        <v>-0.37207784627910112</v>
      </c>
    </row>
    <row r="4" spans="1:12" ht="15" x14ac:dyDescent="0.25">
      <c r="A4" s="9" t="s">
        <v>8</v>
      </c>
      <c r="B4" t="s">
        <v>0</v>
      </c>
      <c r="C4">
        <v>-21.8438206422706</v>
      </c>
      <c r="D4">
        <v>23.006762225265199</v>
      </c>
      <c r="F4" s="7">
        <f>COS(RADIANS(C5))*COS(RADIANS(D5))</f>
        <v>0.95472898097212766</v>
      </c>
      <c r="G4" s="6">
        <f>COS(RADIANS(C5))*SIN(RADIANS(D5))</f>
        <v>0.25386348698589051</v>
      </c>
      <c r="H4" s="8">
        <f>SIN(RADIANS(C5))</f>
        <v>0.15506741394402365</v>
      </c>
    </row>
    <row r="5" spans="1:12" ht="15" x14ac:dyDescent="0.25">
      <c r="A5" s="9" t="s">
        <v>9</v>
      </c>
      <c r="B5" t="s">
        <v>1</v>
      </c>
      <c r="C5">
        <v>8.92070606023678</v>
      </c>
      <c r="D5">
        <v>14.8904577965359</v>
      </c>
      <c r="F5" s="7">
        <f>COS(RADIANS(C6))*COS(RADIANS(D6))</f>
        <v>0.70223653639936767</v>
      </c>
      <c r="G5" s="6">
        <f>COS(RADIANS(C6))*SIN(RADIANS(D6))</f>
        <v>2.8166133090080106E-2</v>
      </c>
      <c r="H5" s="8">
        <f>SIN(RADIANS(C6))</f>
        <v>0.71138633378254568</v>
      </c>
    </row>
    <row r="6" spans="1:12" ht="15" x14ac:dyDescent="0.25">
      <c r="A6" s="9">
        <v>3</v>
      </c>
      <c r="B6" t="s">
        <v>2</v>
      </c>
      <c r="C6">
        <v>45.347823485601701</v>
      </c>
      <c r="D6">
        <v>2.2968556937322502</v>
      </c>
    </row>
    <row r="7" spans="1:12" ht="15" x14ac:dyDescent="0.25">
      <c r="B7" s="1">
        <v>43640</v>
      </c>
      <c r="C7" s="2">
        <v>0.11348379629629629</v>
      </c>
      <c r="F7" s="7">
        <v>0</v>
      </c>
      <c r="G7" s="6">
        <f>-H3</f>
        <v>0.37207784627910112</v>
      </c>
      <c r="H7" s="8">
        <f>G3</f>
        <v>0.36277806850379762</v>
      </c>
      <c r="J7" s="10">
        <f>F4</f>
        <v>0.95472898097212766</v>
      </c>
      <c r="L7" s="10">
        <f t="array" ref="L7:L9">MMULT(F7:H9,J7:J9)</f>
        <v>0.1507120364051045</v>
      </c>
    </row>
    <row r="8" spans="1:12" x14ac:dyDescent="0.2">
      <c r="F8" s="7">
        <f>H3</f>
        <v>-0.37207784627910112</v>
      </c>
      <c r="G8" s="6">
        <v>0</v>
      </c>
      <c r="H8" s="8">
        <f>-F3</f>
        <v>-0.8543712011303749</v>
      </c>
      <c r="I8" s="6" t="s">
        <v>11</v>
      </c>
      <c r="J8" s="10">
        <f>G4</f>
        <v>0.25386348698589051</v>
      </c>
      <c r="K8" s="11" t="s">
        <v>10</v>
      </c>
      <c r="L8" s="10">
        <v>-0.48771863572788671</v>
      </c>
    </row>
    <row r="9" spans="1:12" x14ac:dyDescent="0.2">
      <c r="F9" s="7">
        <f>-G3</f>
        <v>-0.36277806850379762</v>
      </c>
      <c r="G9" s="6">
        <f>F3</f>
        <v>0.8543712011303749</v>
      </c>
      <c r="H9" s="8">
        <v>0</v>
      </c>
      <c r="J9" s="10">
        <f>H4</f>
        <v>0.15506741394402365</v>
      </c>
      <c r="L9" s="10">
        <v>-0.12946108336238685</v>
      </c>
    </row>
    <row r="12" spans="1:12" x14ac:dyDescent="0.2">
      <c r="J12" s="10">
        <f>L7</f>
        <v>0.1507120364051045</v>
      </c>
    </row>
    <row r="13" spans="1:12" x14ac:dyDescent="0.2">
      <c r="F13" s="7">
        <f>F5</f>
        <v>0.70223653639936767</v>
      </c>
      <c r="G13" s="6">
        <f>G5</f>
        <v>2.8166133090080106E-2</v>
      </c>
      <c r="H13" s="8">
        <f>H5</f>
        <v>0.71138633378254568</v>
      </c>
      <c r="I13" s="6" t="s">
        <v>11</v>
      </c>
      <c r="J13" s="10">
        <f t="shared" ref="J13:J14" si="0">L8</f>
        <v>-0.48771863572788671</v>
      </c>
      <c r="K13" s="11" t="s">
        <v>10</v>
      </c>
      <c r="L13" s="12">
        <f t="array" ref="L13">MMULT(F13:H13,J12:J14)</f>
        <v>1.5049737071420877E-6</v>
      </c>
    </row>
    <row r="14" spans="1:12" x14ac:dyDescent="0.2">
      <c r="J14" s="10">
        <f t="shared" si="0"/>
        <v>-0.12946108336238685</v>
      </c>
    </row>
  </sheetData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&amp;C&amp;"Arial,Negrita"&amp;14Sight Reduction with matrices
&amp;"Arial,Cursiva"&amp;8http://www.geocities.com/andresruizgonzalez</oddHeader>
    <oddFooter>&amp;C&amp;F -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workbookViewId="0">
      <selection activeCell="L13" sqref="L13"/>
    </sheetView>
  </sheetViews>
  <sheetFormatPr baseColWidth="10" defaultRowHeight="12.75" x14ac:dyDescent="0.2"/>
  <cols>
    <col min="1" max="1" width="7.140625" style="6" customWidth="1"/>
    <col min="2" max="2" width="11.140625" style="6" bestFit="1" customWidth="1"/>
    <col min="3" max="4" width="8.85546875" style="6" customWidth="1"/>
    <col min="5" max="5" width="33.85546875" style="6" customWidth="1"/>
    <col min="6" max="6" width="12.28515625" style="6" bestFit="1" customWidth="1"/>
    <col min="7" max="8" width="11.42578125" style="6"/>
    <col min="9" max="9" width="1.7109375" style="6" bestFit="1" customWidth="1"/>
    <col min="10" max="10" width="11.42578125" style="6"/>
    <col min="11" max="11" width="2.140625" style="6" bestFit="1" customWidth="1"/>
    <col min="12" max="12" width="12.28515625" style="6" bestFit="1" customWidth="1"/>
    <col min="13" max="16384" width="11.42578125" style="6"/>
  </cols>
  <sheetData>
    <row r="1" spans="1:12" s="5" customFormat="1" x14ac:dyDescent="0.2">
      <c r="A1" s="3" t="s">
        <v>12</v>
      </c>
      <c r="B1" s="4"/>
      <c r="C1" s="4"/>
      <c r="D1" s="4"/>
      <c r="F1" s="3" t="s">
        <v>5</v>
      </c>
      <c r="G1" s="4"/>
      <c r="H1" s="4"/>
    </row>
    <row r="3" spans="1:12" x14ac:dyDescent="0.2">
      <c r="A3" s="5" t="s">
        <v>6</v>
      </c>
      <c r="B3" s="5" t="s">
        <v>7</v>
      </c>
      <c r="C3" s="5" t="s">
        <v>4</v>
      </c>
      <c r="D3" s="5" t="s">
        <v>3</v>
      </c>
      <c r="F3" s="7">
        <f>COS(RADIANS(C4))*COS(RADIANS(D4))</f>
        <v>0.90169768735135658</v>
      </c>
      <c r="G3" s="6">
        <f>COS(RADIANS(C4))*SIN(RADIANS(D4))</f>
        <v>0.22023315004849442</v>
      </c>
      <c r="H3" s="8">
        <f>SIN(RADIANS(C4))</f>
        <v>-0.37207343394138276</v>
      </c>
    </row>
    <row r="4" spans="1:12" ht="15" x14ac:dyDescent="0.25">
      <c r="A4" s="9" t="s">
        <v>8</v>
      </c>
      <c r="B4" t="s">
        <v>0</v>
      </c>
      <c r="C4" s="13">
        <v>-21.8435482789092</v>
      </c>
      <c r="D4" s="13">
        <v>13.7253647770237</v>
      </c>
      <c r="F4" s="7">
        <f>COS(RADIANS(C5))*COS(RADIANS(D5))</f>
        <v>0.98317057219271198</v>
      </c>
      <c r="G4" s="6">
        <f>COS(RADIANS(C5))*SIN(RADIANS(D5))</f>
        <v>9.6590525088793483E-2</v>
      </c>
      <c r="H4" s="8">
        <f>SIN(RADIANS(C5))</f>
        <v>0.15506739321123114</v>
      </c>
    </row>
    <row r="5" spans="1:12" ht="15" x14ac:dyDescent="0.25">
      <c r="A5" s="9" t="s">
        <v>9</v>
      </c>
      <c r="B5" t="s">
        <v>1</v>
      </c>
      <c r="C5" s="13">
        <v>8.9207048577903496</v>
      </c>
      <c r="D5" s="13">
        <v>5.6109557958142799</v>
      </c>
      <c r="F5" s="7">
        <f>COS(RADIANS(C6))*COS(RADIANS(D6))</f>
        <v>0.69758853074371263</v>
      </c>
      <c r="G5" s="6">
        <f>COS(RADIANS(C6))*SIN(RADIANS(D6))</f>
        <v>-8.5438630523482828E-2</v>
      </c>
      <c r="H5" s="8">
        <f>SIN(RADIANS(C6))</f>
        <v>0.71138631009396025</v>
      </c>
    </row>
    <row r="6" spans="1:12" ht="15" x14ac:dyDescent="0.25">
      <c r="A6" s="9">
        <v>3</v>
      </c>
      <c r="B6" t="s">
        <v>2</v>
      </c>
      <c r="C6" s="13">
        <v>45.347821554392702</v>
      </c>
      <c r="D6" s="13">
        <v>353.017354386389</v>
      </c>
    </row>
    <row r="7" spans="1:12" ht="15" x14ac:dyDescent="0.25">
      <c r="B7" s="1">
        <v>43640</v>
      </c>
      <c r="C7" s="2">
        <v>8.7777777777777774E-2</v>
      </c>
      <c r="F7" s="7">
        <v>0</v>
      </c>
      <c r="G7" s="6">
        <f>-H3</f>
        <v>0.37207343394138276</v>
      </c>
      <c r="H7" s="8">
        <f>G3</f>
        <v>0.22023315004849442</v>
      </c>
      <c r="J7" s="10">
        <f>F4</f>
        <v>0.98317057219271198</v>
      </c>
      <c r="L7" s="10">
        <f t="array" ref="L7:L9">MMULT(F7:H9,J7:J9)</f>
        <v>7.0089748832706633E-2</v>
      </c>
    </row>
    <row r="8" spans="1:12" x14ac:dyDescent="0.2">
      <c r="F8" s="7">
        <f>H3</f>
        <v>-0.37207343394138276</v>
      </c>
      <c r="G8" s="6">
        <v>0</v>
      </c>
      <c r="H8" s="8">
        <f>-F3</f>
        <v>-0.90169768735135658</v>
      </c>
      <c r="I8" s="6" t="s">
        <v>11</v>
      </c>
      <c r="J8" s="10">
        <f>G4</f>
        <v>9.6590525088793483E-2</v>
      </c>
      <c r="K8" s="11" t="s">
        <v>10</v>
      </c>
      <c r="L8" s="10">
        <v>-0.50563556078802707</v>
      </c>
    </row>
    <row r="9" spans="1:12" x14ac:dyDescent="0.2">
      <c r="F9" s="7">
        <f>-G3</f>
        <v>-0.22023315004849442</v>
      </c>
      <c r="G9" s="6">
        <f>F3</f>
        <v>0.90169768735135658</v>
      </c>
      <c r="H9" s="8">
        <v>0</v>
      </c>
      <c r="J9" s="10">
        <f>H4</f>
        <v>0.15506739321123114</v>
      </c>
      <c r="L9" s="10">
        <v>-0.12943129905636339</v>
      </c>
    </row>
    <row r="12" spans="1:12" x14ac:dyDescent="0.2">
      <c r="J12" s="10">
        <f>L7</f>
        <v>7.0089748832706633E-2</v>
      </c>
    </row>
    <row r="13" spans="1:12" x14ac:dyDescent="0.2">
      <c r="F13" s="7">
        <f>F5</f>
        <v>0.69758853074371263</v>
      </c>
      <c r="G13" s="6">
        <f>G5</f>
        <v>-8.5438630523482828E-2</v>
      </c>
      <c r="H13" s="8">
        <f>H5</f>
        <v>0.71138631009396025</v>
      </c>
      <c r="I13" s="6" t="s">
        <v>11</v>
      </c>
      <c r="J13" s="10">
        <f t="shared" ref="J13:J14" si="0">L8</f>
        <v>-0.50563556078802707</v>
      </c>
      <c r="K13" s="11" t="s">
        <v>10</v>
      </c>
      <c r="L13" s="12">
        <f t="array" ref="L13">MMULT(F13:H13,J12:J14)</f>
        <v>1.896051973171442E-5</v>
      </c>
    </row>
    <row r="14" spans="1:12" x14ac:dyDescent="0.2">
      <c r="J14" s="10">
        <f t="shared" si="0"/>
        <v>-0.12943129905636339</v>
      </c>
    </row>
  </sheetData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&amp;C&amp;"Arial,Negrita"&amp;14Sight Reduction with matrices
&amp;"Arial,Cursiva"&amp;8http://www.geocities.com/andresruizgonzalez</oddHeader>
    <oddFooter>&amp;C&amp;F - 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24 06 2019 02 43 25</vt:lpstr>
      <vt:lpstr>24 06 2019 02 06 24</vt:lpstr>
      <vt:lpstr>'24 06 2019 02 06 24'!Área_de_impresión</vt:lpstr>
      <vt:lpstr>'24 06 2019 02 43 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2019-05-19T09:33:33Z</dcterms:modified>
</cp:coreProperties>
</file>