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ocuments\CelNav\"/>
    </mc:Choice>
  </mc:AlternateContent>
  <xr:revisionPtr revIDLastSave="0" documentId="13_ncr:1_{3E6324D6-CFAE-4A2A-91F5-89C90EE44AE6}" xr6:coauthVersionLast="47" xr6:coauthVersionMax="47" xr10:uidLastSave="{00000000-0000-0000-0000-000000000000}"/>
  <bookViews>
    <workbookView xWindow="-120" yWindow="-120" windowWidth="20730" windowHeight="11160" xr2:uid="{16B0BEAA-A99D-4DF9-841D-9DA6E165361C}"/>
  </bookViews>
  <sheets>
    <sheet name="ErrorSumma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K22" i="1" s="1"/>
  <c r="J23" i="1"/>
  <c r="J24" i="1"/>
  <c r="J25" i="1"/>
  <c r="J36" i="1"/>
  <c r="K36" i="1" s="1"/>
  <c r="I36" i="1"/>
  <c r="K35" i="1"/>
  <c r="J35" i="1"/>
  <c r="I35" i="1"/>
  <c r="J34" i="1"/>
  <c r="K34" i="1" s="1"/>
  <c r="I34" i="1"/>
  <c r="I33" i="1"/>
  <c r="I32" i="1"/>
  <c r="I31" i="1"/>
  <c r="H27" i="1"/>
  <c r="G27" i="1"/>
  <c r="F27" i="1"/>
  <c r="E27" i="1"/>
  <c r="C27" i="1"/>
  <c r="K25" i="1"/>
  <c r="I25" i="1"/>
  <c r="K24" i="1"/>
  <c r="I24" i="1"/>
  <c r="K23" i="1"/>
  <c r="I23" i="1"/>
  <c r="I22" i="1"/>
  <c r="K21" i="1"/>
  <c r="I21" i="1"/>
  <c r="K20" i="1"/>
  <c r="I20" i="1"/>
  <c r="K19" i="1"/>
  <c r="I19" i="1"/>
  <c r="J18" i="1"/>
  <c r="K18" i="1" s="1"/>
  <c r="I18" i="1"/>
  <c r="K17" i="1"/>
  <c r="J17" i="1"/>
  <c r="I17" i="1"/>
  <c r="I27" i="1" s="1"/>
  <c r="J16" i="1"/>
  <c r="I16" i="1"/>
  <c r="J15" i="1"/>
  <c r="K15" i="1" s="1"/>
  <c r="I15" i="1"/>
  <c r="J14" i="1"/>
  <c r="K14" i="1" s="1"/>
  <c r="I14" i="1"/>
  <c r="K13" i="1"/>
  <c r="J13" i="1"/>
  <c r="I13" i="1"/>
  <c r="J12" i="1"/>
  <c r="K12" i="1" s="1"/>
  <c r="I12" i="1"/>
  <c r="J11" i="1"/>
  <c r="K11" i="1" s="1"/>
  <c r="I11" i="1"/>
  <c r="J10" i="1"/>
  <c r="K10" i="1" s="1"/>
  <c r="I10" i="1"/>
  <c r="K9" i="1"/>
  <c r="J9" i="1"/>
  <c r="I9" i="1"/>
  <c r="J8" i="1"/>
  <c r="K8" i="1" s="1"/>
  <c r="I8" i="1"/>
  <c r="J7" i="1"/>
  <c r="K7" i="1" s="1"/>
  <c r="I7" i="1"/>
  <c r="J27" i="1" l="1"/>
  <c r="K16" i="1"/>
  <c r="K27" i="1" s="1"/>
</calcChain>
</file>

<file path=xl/sharedStrings.xml><?xml version="1.0" encoding="utf-8"?>
<sst xmlns="http://schemas.openxmlformats.org/spreadsheetml/2006/main" count="19" uniqueCount="15">
  <si>
    <t>Arc</t>
  </si>
  <si>
    <t>Minutes</t>
  </si>
  <si>
    <t>Error in Lunar</t>
  </si>
  <si>
    <t>Error in</t>
  </si>
  <si>
    <t>IC</t>
  </si>
  <si>
    <t>Time error</t>
  </si>
  <si>
    <t>Using Avg</t>
  </si>
  <si>
    <t>Lunar</t>
  </si>
  <si>
    <t>Longitude</t>
  </si>
  <si>
    <t>Miles</t>
  </si>
  <si>
    <t>used</t>
  </si>
  <si>
    <t>seconds</t>
  </si>
  <si>
    <t>minutes</t>
  </si>
  <si>
    <t>Average</t>
  </si>
  <si>
    <t>Excluded 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</si>
</sst>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[Red]\(#,##0.0\)"/>
    <numFmt numFmtId="165" formatCode="0.0"/>
    <numFmt numFmtId="166" formatCode="m/d/yyyy;@"/>
    <numFmt numFmtId="167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164" fontId="0" fillId="0" borderId="0" xfId="1" applyNumberFormat="1" applyFont="1"/>
    <xf numFmtId="167" fontId="0" fillId="0" borderId="0" xfId="1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4" fontId="0" fillId="0" borderId="3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1" fontId="0" fillId="0" borderId="3" xfId="0" applyNumberFormat="1" applyBorder="1"/>
    <xf numFmtId="166" fontId="0" fillId="0" borderId="3" xfId="0" applyNumberFormat="1" applyBorder="1"/>
    <xf numFmtId="164" fontId="0" fillId="0" borderId="3" xfId="1" applyNumberFormat="1" applyFont="1" applyBorder="1"/>
    <xf numFmtId="167" fontId="0" fillId="0" borderId="3" xfId="1" applyNumberFormat="1" applyFont="1" applyBorder="1"/>
    <xf numFmtId="166" fontId="0" fillId="2" borderId="3" xfId="0" applyNumberFormat="1" applyFill="1" applyBorder="1"/>
    <xf numFmtId="38" fontId="0" fillId="0" borderId="3" xfId="1" applyNumberFormat="1" applyFont="1" applyBorder="1"/>
    <xf numFmtId="14" fontId="0" fillId="2" borderId="3" xfId="0" applyNumberForma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164" fontId="0" fillId="0" borderId="1" xfId="1" applyNumberFormat="1" applyFont="1" applyBorder="1"/>
    <xf numFmtId="38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Lunars Errors Trends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Minutes Error in Longitude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Most</a:t>
            </a:r>
            <a:r>
              <a:rPr lang="en-US" sz="800" baseline="0"/>
              <a:t> Recent Ten</a:t>
            </a:r>
            <a:endParaRPr lang="en-US" sz="800"/>
          </a:p>
        </c:rich>
      </c:tx>
      <c:layout>
        <c:manualLayout>
          <c:xMode val="edge"/>
          <c:yMode val="edge"/>
          <c:x val="0.29042928955914404"/>
          <c:y val="3.1912098815910991E-2"/>
        </c:manualLayout>
      </c:layout>
      <c:overlay val="0"/>
      <c:spPr>
        <a:noFill/>
        <a:ln>
          <a:solidFill>
            <a:schemeClr val="accent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1246382663705496E-3"/>
                  <c:y val="-0.316107458364164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ErrorSummary!$F$16:$F$25</c:f>
              <c:numCache>
                <c:formatCode>#,##0.0_);[Red]\(#,##0.0\)</c:formatCode>
                <c:ptCount val="10"/>
                <c:pt idx="0">
                  <c:v>-37.799999999999997</c:v>
                </c:pt>
                <c:pt idx="1">
                  <c:v>-0.9</c:v>
                </c:pt>
                <c:pt idx="2">
                  <c:v>-93.6</c:v>
                </c:pt>
                <c:pt idx="3">
                  <c:v>-2.2999999999999998</c:v>
                </c:pt>
                <c:pt idx="4">
                  <c:v>-18.7</c:v>
                </c:pt>
                <c:pt idx="5">
                  <c:v>17.899999999999999</c:v>
                </c:pt>
                <c:pt idx="6">
                  <c:v>35.9</c:v>
                </c:pt>
                <c:pt idx="7">
                  <c:v>-36</c:v>
                </c:pt>
                <c:pt idx="8">
                  <c:v>-12.1</c:v>
                </c:pt>
                <c:pt idx="9">
                  <c:v>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5-4A1E-AD5B-3BEF78A2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001576"/>
        <c:axId val="483000920"/>
      </c:scatterChart>
      <c:valAx>
        <c:axId val="48300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00920"/>
        <c:crosses val="autoZero"/>
        <c:crossBetween val="midCat"/>
      </c:valAx>
      <c:valAx>
        <c:axId val="48300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01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27</xdr:row>
      <xdr:rowOff>61911</xdr:rowOff>
    </xdr:from>
    <xdr:to>
      <xdr:col>11</xdr:col>
      <xdr:colOff>28576</xdr:colOff>
      <xdr:row>53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2CD9B7-4BB4-46D4-947F-D5C0CDC3A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unar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s SunLine020522"/>
      <sheetName val="IC Record 040522"/>
      <sheetName val="ErrorSummary"/>
      <sheetName val="YMCA 9 May 22  "/>
      <sheetName val="YMCA 8 May 22 "/>
      <sheetName val="Rye Harbor 11 Apr 22  "/>
      <sheetName val="YMCA 26 Mar 22 "/>
      <sheetName val="YMCA 10 Mar 22"/>
      <sheetName val="YMCA 24 Nov 2020"/>
      <sheetName val="YMCA 21 Nov 2020  "/>
      <sheetName val="YMCA 9 Nov 2020 "/>
      <sheetName val="YMCA 22 Oct 2020 "/>
      <sheetName val="YMCA 8 Oct 2020"/>
      <sheetName val="YMCA 31 May 2020"/>
      <sheetName val="YMCA 14 May 2020"/>
      <sheetName val="YMCA 31 Mar 2020"/>
      <sheetName val="YMCA 8 Mar 2020"/>
      <sheetName val="YMCA 4 Mar 2020"/>
      <sheetName val="YMCA 1 Mar 2020 "/>
      <sheetName val="YMCA 31 Jan 2020"/>
      <sheetName val="YMCA 29Jan20"/>
      <sheetName val="Rye 17Jan20"/>
      <sheetName val="Old Summary"/>
    </sheetNames>
    <sheetDataSet>
      <sheetData sheetId="0"/>
      <sheetData sheetId="1"/>
      <sheetData sheetId="2">
        <row r="16">
          <cell r="F16">
            <v>-37.799999999999997</v>
          </cell>
        </row>
        <row r="17">
          <cell r="F17">
            <v>-0.9</v>
          </cell>
        </row>
        <row r="18">
          <cell r="F18">
            <v>-93.6</v>
          </cell>
        </row>
        <row r="19">
          <cell r="F19">
            <v>-2.2999999999999998</v>
          </cell>
        </row>
        <row r="20">
          <cell r="F20">
            <v>-18.7</v>
          </cell>
        </row>
        <row r="21">
          <cell r="F21">
            <v>17.899999999999999</v>
          </cell>
        </row>
        <row r="22">
          <cell r="F22">
            <v>35.9</v>
          </cell>
        </row>
        <row r="23">
          <cell r="F23">
            <v>-36</v>
          </cell>
        </row>
        <row r="24">
          <cell r="F24">
            <v>-12.1</v>
          </cell>
        </row>
        <row r="25">
          <cell r="F25">
            <v>2.7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7129-36F8-47C7-8658-A98A7AD02208}">
  <dimension ref="A3:K36"/>
  <sheetViews>
    <sheetView tabSelected="1" workbookViewId="0">
      <selection activeCell="M17" sqref="M17"/>
    </sheetView>
  </sheetViews>
  <sheetFormatPr defaultRowHeight="15" x14ac:dyDescent="0.25"/>
  <cols>
    <col min="2" max="2" width="13.7109375" customWidth="1"/>
    <col min="3" max="3" width="11.85546875" customWidth="1"/>
    <col min="4" max="4" width="6.140625" customWidth="1"/>
    <col min="9" max="9" width="0" hidden="1" customWidth="1"/>
  </cols>
  <sheetData>
    <row r="3" spans="1:11" x14ac:dyDescent="0.25">
      <c r="A3" s="7"/>
      <c r="B3" s="7"/>
      <c r="C3" s="7"/>
      <c r="D3" s="7"/>
      <c r="E3" s="8" t="s">
        <v>0</v>
      </c>
      <c r="F3" s="8" t="s">
        <v>0</v>
      </c>
      <c r="G3" s="7"/>
      <c r="H3" s="7"/>
      <c r="I3" s="7"/>
      <c r="J3" s="7"/>
      <c r="K3" s="7"/>
    </row>
    <row r="4" spans="1:11" x14ac:dyDescent="0.25">
      <c r="A4" s="9"/>
      <c r="B4" s="9"/>
      <c r="C4" s="9"/>
      <c r="D4" s="9"/>
      <c r="E4" s="10" t="s">
        <v>1</v>
      </c>
      <c r="F4" s="10" t="s">
        <v>1</v>
      </c>
      <c r="G4" s="10"/>
      <c r="H4" s="10"/>
      <c r="I4" s="10"/>
      <c r="J4" s="9"/>
      <c r="K4" s="9"/>
    </row>
    <row r="5" spans="1:11" x14ac:dyDescent="0.25">
      <c r="A5" s="9"/>
      <c r="B5" s="9"/>
      <c r="C5" s="10" t="s">
        <v>2</v>
      </c>
      <c r="D5" s="10"/>
      <c r="E5" s="10" t="s">
        <v>3</v>
      </c>
      <c r="F5" s="10" t="s">
        <v>3</v>
      </c>
      <c r="G5" s="10" t="s">
        <v>3</v>
      </c>
      <c r="H5" s="10" t="s">
        <v>4</v>
      </c>
      <c r="I5" s="10"/>
      <c r="J5" s="10" t="s">
        <v>5</v>
      </c>
      <c r="K5" s="9"/>
    </row>
    <row r="6" spans="1:11" x14ac:dyDescent="0.25">
      <c r="A6" s="21"/>
      <c r="B6" s="21"/>
      <c r="C6" s="22" t="s">
        <v>6</v>
      </c>
      <c r="D6" s="22"/>
      <c r="E6" s="22" t="s">
        <v>7</v>
      </c>
      <c r="F6" s="22" t="s">
        <v>8</v>
      </c>
      <c r="G6" s="22" t="s">
        <v>9</v>
      </c>
      <c r="H6" s="22" t="s">
        <v>10</v>
      </c>
      <c r="I6" s="22"/>
      <c r="J6" s="22" t="s">
        <v>11</v>
      </c>
      <c r="K6" s="22" t="s">
        <v>12</v>
      </c>
    </row>
    <row r="7" spans="1:11" hidden="1" x14ac:dyDescent="0.25">
      <c r="A7" s="9">
        <v>1</v>
      </c>
      <c r="B7" s="11">
        <v>43819</v>
      </c>
      <c r="C7" s="11"/>
      <c r="D7" s="11"/>
      <c r="E7" s="12">
        <v>0.7</v>
      </c>
      <c r="F7" s="9">
        <v>21.8</v>
      </c>
      <c r="G7" s="9"/>
      <c r="H7" s="9"/>
      <c r="I7" s="13">
        <f>+F7/E7</f>
        <v>31.142857142857146</v>
      </c>
      <c r="J7" s="14">
        <f>+F7*4</f>
        <v>87.2</v>
      </c>
      <c r="K7" s="13">
        <f>+J7/60</f>
        <v>1.4533333333333334</v>
      </c>
    </row>
    <row r="8" spans="1:11" hidden="1" x14ac:dyDescent="0.25">
      <c r="A8" s="9">
        <v>2</v>
      </c>
      <c r="B8" s="15">
        <v>43832</v>
      </c>
      <c r="C8" s="15"/>
      <c r="D8" s="15"/>
      <c r="E8" s="16">
        <v>0.3</v>
      </c>
      <c r="F8" s="17">
        <v>9.6</v>
      </c>
      <c r="G8" s="9"/>
      <c r="H8" s="9"/>
      <c r="I8" s="13">
        <f>+F8/E8</f>
        <v>32</v>
      </c>
      <c r="J8" s="14">
        <f t="shared" ref="J8:J25" si="0">+F8*4</f>
        <v>38.4</v>
      </c>
      <c r="K8" s="13">
        <f>+J8/60</f>
        <v>0.64</v>
      </c>
    </row>
    <row r="9" spans="1:11" hidden="1" x14ac:dyDescent="0.25">
      <c r="A9" s="9">
        <v>3</v>
      </c>
      <c r="B9" s="15">
        <v>43859</v>
      </c>
      <c r="C9" s="15"/>
      <c r="D9" s="15"/>
      <c r="E9" s="16">
        <v>1</v>
      </c>
      <c r="F9" s="17">
        <v>28.8</v>
      </c>
      <c r="G9" s="9"/>
      <c r="H9" s="9"/>
      <c r="I9" s="13">
        <f>+F9/E9</f>
        <v>28.8</v>
      </c>
      <c r="J9" s="14">
        <f t="shared" si="0"/>
        <v>115.2</v>
      </c>
      <c r="K9" s="13">
        <f>+J9/60</f>
        <v>1.9200000000000002</v>
      </c>
    </row>
    <row r="10" spans="1:11" hidden="1" x14ac:dyDescent="0.25">
      <c r="A10" s="9">
        <v>4</v>
      </c>
      <c r="B10" s="15">
        <v>43861</v>
      </c>
      <c r="C10" s="15"/>
      <c r="D10" s="15"/>
      <c r="E10" s="16">
        <v>-0.1</v>
      </c>
      <c r="F10" s="17">
        <v>-3</v>
      </c>
      <c r="G10" s="9"/>
      <c r="H10" s="9"/>
      <c r="I10" s="13">
        <f>+F10/E10</f>
        <v>30</v>
      </c>
      <c r="J10" s="14">
        <f t="shared" si="0"/>
        <v>-12</v>
      </c>
      <c r="K10" s="13">
        <f>+J10/60</f>
        <v>-0.2</v>
      </c>
    </row>
    <row r="11" spans="1:11" hidden="1" x14ac:dyDescent="0.25">
      <c r="A11" s="9">
        <v>5</v>
      </c>
      <c r="B11" s="15">
        <v>43891</v>
      </c>
      <c r="C11" s="15"/>
      <c r="D11" s="15"/>
      <c r="E11" s="16">
        <v>0.1</v>
      </c>
      <c r="F11" s="17">
        <v>3.6</v>
      </c>
      <c r="G11" s="9"/>
      <c r="H11" s="9"/>
      <c r="I11" s="13">
        <f>+F11/E11</f>
        <v>36</v>
      </c>
      <c r="J11" s="14">
        <f t="shared" si="0"/>
        <v>14.4</v>
      </c>
      <c r="K11" s="13">
        <f>+J11/60</f>
        <v>0.24000000000000002</v>
      </c>
    </row>
    <row r="12" spans="1:11" hidden="1" x14ac:dyDescent="0.25">
      <c r="A12" s="9">
        <v>6</v>
      </c>
      <c r="B12" s="15">
        <v>43900</v>
      </c>
      <c r="C12" s="15"/>
      <c r="D12" s="15"/>
      <c r="E12" s="16">
        <v>0.3</v>
      </c>
      <c r="F12" s="17">
        <v>9.1999999999999993</v>
      </c>
      <c r="G12" s="9"/>
      <c r="H12" s="9"/>
      <c r="I12" s="13">
        <f t="shared" ref="I12:I25" si="1">+F12/E12</f>
        <v>30.666666666666664</v>
      </c>
      <c r="J12" s="14">
        <f t="shared" si="0"/>
        <v>36.799999999999997</v>
      </c>
      <c r="K12" s="13">
        <f t="shared" ref="K12:K25" si="2">+J12/60</f>
        <v>0.61333333333333329</v>
      </c>
    </row>
    <row r="13" spans="1:11" hidden="1" x14ac:dyDescent="0.25">
      <c r="A13" s="9">
        <v>7</v>
      </c>
      <c r="B13" s="15">
        <v>43921</v>
      </c>
      <c r="C13" s="15"/>
      <c r="D13" s="15"/>
      <c r="E13" s="16">
        <v>0.8</v>
      </c>
      <c r="F13" s="17">
        <v>23.2</v>
      </c>
      <c r="G13" s="9"/>
      <c r="H13" s="9"/>
      <c r="I13" s="13">
        <f t="shared" si="1"/>
        <v>28.999999999999996</v>
      </c>
      <c r="J13" s="14">
        <f t="shared" si="0"/>
        <v>92.8</v>
      </c>
      <c r="K13" s="13">
        <f t="shared" si="2"/>
        <v>1.5466666666666666</v>
      </c>
    </row>
    <row r="14" spans="1:11" hidden="1" x14ac:dyDescent="0.25">
      <c r="A14" s="9">
        <v>8</v>
      </c>
      <c r="B14" s="15">
        <v>43965</v>
      </c>
      <c r="C14" s="15"/>
      <c r="D14" s="15"/>
      <c r="E14" s="16">
        <v>0.7</v>
      </c>
      <c r="F14" s="17">
        <v>20.399999999999999</v>
      </c>
      <c r="G14" s="9"/>
      <c r="H14" s="9"/>
      <c r="I14" s="13">
        <f t="shared" si="1"/>
        <v>29.142857142857142</v>
      </c>
      <c r="J14" s="14">
        <f t="shared" si="0"/>
        <v>81.599999999999994</v>
      </c>
      <c r="K14" s="13">
        <f t="shared" si="2"/>
        <v>1.3599999999999999</v>
      </c>
    </row>
    <row r="15" spans="1:11" hidden="1" x14ac:dyDescent="0.25">
      <c r="A15" s="9">
        <v>9</v>
      </c>
      <c r="B15" s="15">
        <v>43982</v>
      </c>
      <c r="C15" s="15"/>
      <c r="D15" s="15"/>
      <c r="E15" s="16">
        <v>0.4</v>
      </c>
      <c r="F15" s="17">
        <v>10.6</v>
      </c>
      <c r="G15" s="9"/>
      <c r="H15" s="9"/>
      <c r="I15" s="13">
        <f t="shared" si="1"/>
        <v>26.499999999999996</v>
      </c>
      <c r="J15" s="14">
        <f t="shared" si="0"/>
        <v>42.4</v>
      </c>
      <c r="K15" s="13">
        <f t="shared" si="2"/>
        <v>0.70666666666666667</v>
      </c>
    </row>
    <row r="16" spans="1:11" x14ac:dyDescent="0.25">
      <c r="A16" s="9">
        <v>10</v>
      </c>
      <c r="B16" s="18">
        <v>44112</v>
      </c>
      <c r="C16" s="16">
        <v>-1.4</v>
      </c>
      <c r="D16" s="16"/>
      <c r="E16" s="16">
        <v>-1.3</v>
      </c>
      <c r="F16" s="16">
        <v>-37.799999999999997</v>
      </c>
      <c r="G16" s="16">
        <v>27.6</v>
      </c>
      <c r="H16" s="16">
        <v>-2.7</v>
      </c>
      <c r="I16" s="16">
        <f t="shared" si="1"/>
        <v>29.076923076923073</v>
      </c>
      <c r="J16" s="19">
        <f t="shared" si="0"/>
        <v>-151.19999999999999</v>
      </c>
      <c r="K16" s="16">
        <f t="shared" si="2"/>
        <v>-2.52</v>
      </c>
    </row>
    <row r="17" spans="1:11" x14ac:dyDescent="0.25">
      <c r="A17" s="9">
        <v>11</v>
      </c>
      <c r="B17" s="18">
        <v>44126</v>
      </c>
      <c r="C17" s="16">
        <v>-2.6</v>
      </c>
      <c r="D17" s="16"/>
      <c r="E17" s="16">
        <v>-0.03</v>
      </c>
      <c r="F17" s="16">
        <v>-0.9</v>
      </c>
      <c r="G17" s="16">
        <v>0.6</v>
      </c>
      <c r="H17" s="16">
        <v>-2.7</v>
      </c>
      <c r="I17" s="16">
        <f t="shared" si="1"/>
        <v>30.000000000000004</v>
      </c>
      <c r="J17" s="19">
        <f t="shared" si="0"/>
        <v>-3.6</v>
      </c>
      <c r="K17" s="16">
        <f t="shared" si="2"/>
        <v>-6.0000000000000005E-2</v>
      </c>
    </row>
    <row r="18" spans="1:11" x14ac:dyDescent="0.25">
      <c r="A18" s="9">
        <v>12</v>
      </c>
      <c r="B18" s="18">
        <v>44144</v>
      </c>
      <c r="C18" s="16">
        <v>-3.5</v>
      </c>
      <c r="D18" s="16"/>
      <c r="E18" s="16">
        <v>-3.1</v>
      </c>
      <c r="F18" s="16">
        <v>-93.6</v>
      </c>
      <c r="G18" s="16">
        <v>68.5</v>
      </c>
      <c r="H18" s="16">
        <v>-2.7</v>
      </c>
      <c r="I18" s="16">
        <f t="shared" si="1"/>
        <v>30.193548387096772</v>
      </c>
      <c r="J18" s="19">
        <f t="shared" si="0"/>
        <v>-374.4</v>
      </c>
      <c r="K18" s="16">
        <f t="shared" si="2"/>
        <v>-6.2399999999999993</v>
      </c>
    </row>
    <row r="19" spans="1:11" x14ac:dyDescent="0.25">
      <c r="A19" s="9">
        <v>13</v>
      </c>
      <c r="B19" s="18">
        <v>44156</v>
      </c>
      <c r="C19" s="16">
        <v>-2.2999999999999998</v>
      </c>
      <c r="D19" s="16"/>
      <c r="E19" s="16">
        <v>-0.18</v>
      </c>
      <c r="F19" s="16">
        <v>-2.2999999999999998</v>
      </c>
      <c r="G19" s="16">
        <v>5.3</v>
      </c>
      <c r="H19" s="16">
        <v>-2.7</v>
      </c>
      <c r="I19" s="16">
        <f t="shared" si="1"/>
        <v>12.777777777777777</v>
      </c>
      <c r="J19" s="19">
        <f t="shared" si="0"/>
        <v>-9.1999999999999993</v>
      </c>
      <c r="K19" s="16">
        <f t="shared" si="2"/>
        <v>-0.15333333333333332</v>
      </c>
    </row>
    <row r="20" spans="1:11" x14ac:dyDescent="0.25">
      <c r="A20" s="9">
        <v>14</v>
      </c>
      <c r="B20" s="18">
        <v>44159</v>
      </c>
      <c r="C20" s="16">
        <v>-3.4</v>
      </c>
      <c r="D20" s="16"/>
      <c r="E20" s="16">
        <v>-0.6</v>
      </c>
      <c r="F20" s="16">
        <v>-18.7</v>
      </c>
      <c r="G20" s="16">
        <v>13.7</v>
      </c>
      <c r="H20" s="16">
        <v>-2.7</v>
      </c>
      <c r="I20" s="16">
        <f t="shared" si="1"/>
        <v>31.166666666666668</v>
      </c>
      <c r="J20" s="19">
        <f t="shared" si="0"/>
        <v>-74.8</v>
      </c>
      <c r="K20" s="16">
        <f t="shared" si="2"/>
        <v>-1.2466666666666666</v>
      </c>
    </row>
    <row r="21" spans="1:11" x14ac:dyDescent="0.25">
      <c r="A21" s="9">
        <v>15</v>
      </c>
      <c r="B21" s="18">
        <v>44630</v>
      </c>
      <c r="C21" s="16">
        <v>3</v>
      </c>
      <c r="D21" s="16"/>
      <c r="E21" s="16">
        <v>0.09</v>
      </c>
      <c r="F21" s="16">
        <v>17.899999999999999</v>
      </c>
      <c r="G21" s="16">
        <v>12.9</v>
      </c>
      <c r="H21" s="16">
        <v>-2.7</v>
      </c>
      <c r="I21" s="16">
        <f t="shared" si="1"/>
        <v>198.88888888888889</v>
      </c>
      <c r="J21" s="19">
        <f t="shared" si="0"/>
        <v>71.599999999999994</v>
      </c>
      <c r="K21" s="16">
        <f t="shared" si="2"/>
        <v>1.1933333333333331</v>
      </c>
    </row>
    <row r="22" spans="1:11" x14ac:dyDescent="0.25">
      <c r="A22" s="9">
        <v>16</v>
      </c>
      <c r="B22" s="18">
        <v>44646</v>
      </c>
      <c r="C22" s="16">
        <v>-1</v>
      </c>
      <c r="D22" s="16"/>
      <c r="E22" s="16">
        <v>1.2</v>
      </c>
      <c r="F22" s="16">
        <v>35.9</v>
      </c>
      <c r="G22" s="16">
        <v>25.9</v>
      </c>
      <c r="H22" s="16">
        <v>-2.7</v>
      </c>
      <c r="I22" s="16">
        <f t="shared" si="1"/>
        <v>29.916666666666668</v>
      </c>
      <c r="J22" s="19">
        <f t="shared" si="0"/>
        <v>143.6</v>
      </c>
      <c r="K22" s="16">
        <f t="shared" si="2"/>
        <v>2.3933333333333331</v>
      </c>
    </row>
    <row r="23" spans="1:11" x14ac:dyDescent="0.25">
      <c r="A23" s="9">
        <v>17</v>
      </c>
      <c r="B23" s="20">
        <v>44662</v>
      </c>
      <c r="C23" s="16">
        <v>-2.1</v>
      </c>
      <c r="D23" s="16"/>
      <c r="E23" s="16">
        <v>-1.2</v>
      </c>
      <c r="F23" s="16">
        <v>-36</v>
      </c>
      <c r="G23" s="16">
        <v>26.4</v>
      </c>
      <c r="H23" s="16">
        <v>-2.7</v>
      </c>
      <c r="I23" s="16">
        <f t="shared" si="1"/>
        <v>30</v>
      </c>
      <c r="J23" s="19">
        <f t="shared" si="0"/>
        <v>-144</v>
      </c>
      <c r="K23" s="16">
        <f t="shared" si="2"/>
        <v>-2.4</v>
      </c>
    </row>
    <row r="24" spans="1:11" x14ac:dyDescent="0.25">
      <c r="A24" s="9">
        <v>18</v>
      </c>
      <c r="B24" s="20">
        <v>44689</v>
      </c>
      <c r="C24" s="16">
        <v>-2.9</v>
      </c>
      <c r="D24" s="16"/>
      <c r="E24" s="16">
        <v>-0.4</v>
      </c>
      <c r="F24" s="16">
        <v>-12.1</v>
      </c>
      <c r="G24" s="16">
        <v>8.8000000000000007</v>
      </c>
      <c r="H24" s="16">
        <v>-2.7</v>
      </c>
      <c r="I24" s="16">
        <f t="shared" si="1"/>
        <v>30.249999999999996</v>
      </c>
      <c r="J24" s="19">
        <f t="shared" si="0"/>
        <v>-48.4</v>
      </c>
      <c r="K24" s="16">
        <f t="shared" si="2"/>
        <v>-0.80666666666666664</v>
      </c>
    </row>
    <row r="25" spans="1:11" x14ac:dyDescent="0.25">
      <c r="A25" s="9">
        <v>19</v>
      </c>
      <c r="B25" s="18">
        <v>44690</v>
      </c>
      <c r="C25" s="16">
        <v>-2.4</v>
      </c>
      <c r="D25" s="16"/>
      <c r="E25" s="16">
        <v>0.09</v>
      </c>
      <c r="F25" s="16">
        <v>2.7</v>
      </c>
      <c r="G25" s="16">
        <v>2</v>
      </c>
      <c r="H25" s="16">
        <v>-2.7</v>
      </c>
      <c r="I25" s="16">
        <f t="shared" si="1"/>
        <v>30.000000000000004</v>
      </c>
      <c r="J25" s="19">
        <f t="shared" si="0"/>
        <v>10.8</v>
      </c>
      <c r="K25" s="16">
        <f t="shared" si="2"/>
        <v>0.18000000000000002</v>
      </c>
    </row>
    <row r="26" spans="1:11" x14ac:dyDescent="0.25">
      <c r="A26" s="9"/>
      <c r="B26" s="15"/>
      <c r="C26" s="9"/>
      <c r="D26" s="9"/>
      <c r="E26" s="16"/>
      <c r="F26" s="16"/>
      <c r="G26" s="16"/>
      <c r="H26" s="16"/>
      <c r="I26" s="16"/>
      <c r="J26" s="19"/>
      <c r="K26" s="16"/>
    </row>
    <row r="27" spans="1:11" x14ac:dyDescent="0.25">
      <c r="A27" s="23" t="s">
        <v>13</v>
      </c>
      <c r="B27" s="24"/>
      <c r="C27" s="25">
        <f>AVERAGE(C16:C25)</f>
        <v>-1.8599999999999999</v>
      </c>
      <c r="D27" s="23"/>
      <c r="E27" s="25">
        <f>AVERAGE(E16:E25)</f>
        <v>-0.54299999999999993</v>
      </c>
      <c r="F27" s="25">
        <f>AVERAGE(F16:F25)</f>
        <v>-14.489999999999998</v>
      </c>
      <c r="G27" s="25">
        <f>AVERAGE(G16:G25)</f>
        <v>19.170000000000002</v>
      </c>
      <c r="H27" s="25">
        <f>AVERAGE(H16:H25)</f>
        <v>-2.6999999999999997</v>
      </c>
      <c r="I27" s="25">
        <f t="shared" ref="I27:K27" si="3">AVERAGE(I16:I25)</f>
        <v>45.227047146401986</v>
      </c>
      <c r="J27" s="26">
        <f t="shared" si="3"/>
        <v>-57.959999999999994</v>
      </c>
      <c r="K27" s="25">
        <f t="shared" si="3"/>
        <v>-0.96599999999999997</v>
      </c>
    </row>
    <row r="28" spans="1:11" x14ac:dyDescent="0.25">
      <c r="B28" s="4"/>
      <c r="C28" s="4"/>
      <c r="D28" s="4"/>
      <c r="E28" s="5"/>
      <c r="F28" s="6"/>
      <c r="G28" s="6"/>
    </row>
    <row r="29" spans="1:11" hidden="1" x14ac:dyDescent="0.25">
      <c r="B29" s="4" t="s">
        <v>14</v>
      </c>
      <c r="C29" s="4"/>
      <c r="D29" s="4"/>
      <c r="E29" s="5"/>
      <c r="F29" s="6"/>
      <c r="G29" s="6"/>
    </row>
    <row r="30" spans="1:11" hidden="1" x14ac:dyDescent="0.25">
      <c r="B30" s="4"/>
      <c r="C30" s="4"/>
      <c r="D30" s="4"/>
      <c r="E30" s="5"/>
      <c r="F30" s="6"/>
      <c r="G30" s="6"/>
    </row>
    <row r="31" spans="1:11" hidden="1" x14ac:dyDescent="0.25">
      <c r="B31" s="4">
        <v>43847</v>
      </c>
      <c r="C31" s="4"/>
      <c r="D31" s="4"/>
      <c r="E31" s="5">
        <v>2.9</v>
      </c>
      <c r="F31" s="6">
        <v>88.2</v>
      </c>
      <c r="I31" s="2">
        <f t="shared" ref="I31:I36" si="4">+F31/E31</f>
        <v>30.413793103448278</v>
      </c>
    </row>
    <row r="32" spans="1:11" hidden="1" x14ac:dyDescent="0.25">
      <c r="B32" s="4">
        <v>44126</v>
      </c>
      <c r="C32" s="4"/>
      <c r="D32" s="4"/>
      <c r="E32" s="5">
        <v>2.7</v>
      </c>
      <c r="F32" s="6">
        <v>81</v>
      </c>
      <c r="G32" s="6">
        <v>59.2</v>
      </c>
      <c r="H32">
        <v>-2.8</v>
      </c>
      <c r="I32" s="2">
        <f t="shared" si="4"/>
        <v>29.999999999999996</v>
      </c>
    </row>
    <row r="33" spans="2:11" hidden="1" x14ac:dyDescent="0.25">
      <c r="B33" s="4">
        <v>44144</v>
      </c>
      <c r="C33" s="4"/>
      <c r="D33" s="4"/>
      <c r="E33" s="5">
        <v>-2.9</v>
      </c>
      <c r="F33" s="6">
        <v>87.4</v>
      </c>
      <c r="G33" s="6">
        <v>64</v>
      </c>
      <c r="H33">
        <v>-2.6</v>
      </c>
      <c r="I33" s="2">
        <f t="shared" si="4"/>
        <v>-30.137931034482762</v>
      </c>
    </row>
    <row r="34" spans="2:11" hidden="1" x14ac:dyDescent="0.25">
      <c r="B34" s="4">
        <v>44112</v>
      </c>
      <c r="C34" s="4"/>
      <c r="D34" s="4"/>
      <c r="E34" s="5">
        <v>1.3</v>
      </c>
      <c r="F34" s="6">
        <v>37.6</v>
      </c>
      <c r="G34" s="6">
        <v>27.5</v>
      </c>
      <c r="H34">
        <v>-2.9</v>
      </c>
      <c r="I34" s="2">
        <f t="shared" si="4"/>
        <v>28.923076923076923</v>
      </c>
      <c r="J34" s="3">
        <f>+F34*4</f>
        <v>150.4</v>
      </c>
      <c r="K34" s="2">
        <f>+J34/60</f>
        <v>2.5066666666666668</v>
      </c>
    </row>
    <row r="35" spans="2:11" hidden="1" x14ac:dyDescent="0.25">
      <c r="B35" s="4">
        <v>43894</v>
      </c>
      <c r="C35" s="4"/>
      <c r="D35" s="4"/>
      <c r="E35" s="5">
        <v>-1</v>
      </c>
      <c r="F35" s="6">
        <v>-30.1</v>
      </c>
      <c r="I35" s="2">
        <f t="shared" si="4"/>
        <v>30.1</v>
      </c>
      <c r="J35" s="3">
        <f t="shared" ref="J35:J36" si="5">+F35*4</f>
        <v>-120.4</v>
      </c>
      <c r="K35" s="2">
        <f>+J35/60</f>
        <v>-2.0066666666666668</v>
      </c>
    </row>
    <row r="36" spans="2:11" hidden="1" x14ac:dyDescent="0.25">
      <c r="B36" s="1">
        <v>44646</v>
      </c>
      <c r="C36" s="1"/>
      <c r="D36" s="1"/>
      <c r="E36" s="5">
        <v>3.8</v>
      </c>
      <c r="F36" s="6">
        <v>114.4</v>
      </c>
      <c r="G36" s="6">
        <v>83.7</v>
      </c>
      <c r="H36">
        <v>2.5</v>
      </c>
      <c r="I36" s="2">
        <f t="shared" si="4"/>
        <v>30.10526315789474</v>
      </c>
      <c r="J36" s="3">
        <f t="shared" si="5"/>
        <v>457.6</v>
      </c>
      <c r="K36" s="2">
        <f>+J36/60</f>
        <v>7.6266666666666669</v>
      </c>
    </row>
  </sheetData>
  <pageMargins left="0.7" right="0.7" top="0.75" bottom="0.75" header="0.3" footer="0.3"/>
  <pageSetup orientation="landscape" horizontalDpi="4294967293" verticalDpi="4294967293" r:id="rId1"/>
  <headerFooter>
    <oddHeader xml:space="preserve">&amp;CLunar Error Analysis
Rives
Last 10 
as of 5/9/22
</oddHeader>
    <oddFooter>&amp;L&amp;D &amp;T&amp;R&amp;Z&amp;F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cp:lastPrinted>2022-05-10T15:03:39Z</cp:lastPrinted>
  <dcterms:created xsi:type="dcterms:W3CDTF">2022-05-10T14:56:04Z</dcterms:created>
  <dcterms:modified xsi:type="dcterms:W3CDTF">2022-05-10T15:04:47Z</dcterms:modified>
</cp:coreProperties>
</file>