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<sst xmlns="http://schemas.openxmlformats.org/spreadsheetml/2006/main" count="20" uniqueCount="19">
  <si>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 xml:space="preserve">Intersection of two Lines of Position</t>
  </si>
  <si>
    <t xml:space="preserve">LOP 1</t>
  </si>
  <si>
    <t xml:space="preserve">Lat  1.1</t>
  </si>
  <si>
    <t xml:space="preserve">Lat  1.2</t>
  </si>
  <si>
    <t xml:space="preserve">Lon 1.1</t>
  </si>
  <si>
    <t xml:space="preserve">Lon 1.2</t>
  </si>
  <si>
    <t xml:space="preserve">LOP 2</t>
  </si>
  <si>
    <t xml:space="preserve">Lat  2.1</t>
  </si>
  <si>
    <t xml:space="preserve">Lat  2.2</t>
  </si>
  <si>
    <t xml:space="preserve">Lon 2.1</t>
  </si>
  <si>
    <t xml:space="preserve">Lon 2.2</t>
  </si>
  <si>
    <t xml:space="preserve">Lat fix = </t>
  </si>
  <si>
    <t xml:space="preserve">     (Lon 1.1 * Lat 1.2  -  Lat 1.1 * Lon 1.2) * (Lat 2.1 - Lat 2.2)  -  (Lat 1.1 - Lat 1.2) * (Lon 2.1 * Lat 2.2 - Lat 2.1 * Lon 2.2)</t>
  </si>
  <si>
    <t xml:space="preserve">(Lon 1.1 - Lon 1.2) * ( Lat 2.1 - Lat 2.2)  -  (Lat 1.1 - Lat 1.2) * (Lon 2.1 – Lon 2.2)</t>
  </si>
  <si>
    <t xml:space="preserve">Lon fix = </t>
  </si>
  <si>
    <t xml:space="preserve">     (Lon 1.1 * Lat 1.2  -  Lat 1.1 * Lon 1.2) * (Lon 2.1 - Lon 2.2)  -  (Lon 1.1 - Lon 1.2) * (Lon 2.1 * Lat 2.2 - Lat 2.1 * Lon 2.2)</t>
  </si>
  <si>
    <t xml:space="preserve">Fix : </t>
  </si>
  <si>
    <t xml:space="preserve">Latitude</t>
  </si>
  <si>
    <t xml:space="preserve">Longitude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</si>
</sst>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0"/>
    <numFmt numFmtId="166" formatCode="0"/>
    <numFmt numFmtId="167" formatCode="0.0"/>
  </numFmts>
  <fonts count="5">
    <font>
      <sz val="14"/>
      <color rgb="FF000000"/>
      <name val="Times New Roman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"/>
  <sheetViews>
    <sheetView showFormulas="false" showGridLines="true" showRowColHeaders="true" showZeros="true" rightToLeft="false" tabSelected="true" showOutlineSymbols="true" defaultGridColor="true" view="normal" topLeftCell="A1" colorId="64" zoomScale="68" zoomScaleNormal="68" zoomScalePageLayoutView="100" workbookViewId="0">
      <selection pane="topLeft" activeCell="F29" activeCellId="0" sqref="F29"/>
    </sheetView>
  </sheetViews>
  <sheetFormatPr defaultColWidth="17.5078125" defaultRowHeight="15" zeroHeight="false" outlineLevelRow="0" outlineLevelCol="0"/>
  <cols>
    <col collapsed="false" customWidth="false" hidden="false" outlineLevel="0" max="1" min="1" style="1" width="17.5"/>
    <col collapsed="false" customWidth="false" hidden="false" outlineLevel="0" max="2" min="2" style="2" width="17.48"/>
    <col collapsed="false" customWidth="false" hidden="false" outlineLevel="0" max="4" min="3" style="1" width="17.5"/>
    <col collapsed="false" customWidth="false" hidden="false" outlineLevel="0" max="5" min="5" style="2" width="17.48"/>
    <col collapsed="false" customWidth="false" hidden="false" outlineLevel="0" max="1024" min="6" style="1" width="17.5"/>
  </cols>
  <sheetData>
    <row r="1" customFormat="false" ht="15" hidden="false" customHeight="false" outlineLevel="0" collapsed="false">
      <c r="A1" s="1" t="s">
        <v>0</v>
      </c>
    </row>
    <row r="4" customFormat="false" ht="15" hidden="false" customHeight="false" outlineLevel="0" collapsed="false">
      <c r="A4" s="1" t="s">
        <v>1</v>
      </c>
      <c r="B4" s="2" t="s">
        <v>2</v>
      </c>
      <c r="C4" s="1" t="n">
        <v>40.57297</v>
      </c>
      <c r="D4" s="1" t="str">
        <f aca="false">IF(C4&gt;0, "  N " ,  "  S")</f>
        <v>N</v>
      </c>
      <c r="E4" s="2" t="s">
        <v>3</v>
      </c>
      <c r="F4" s="1" t="n">
        <v>40.74841</v>
      </c>
      <c r="G4" s="1" t="str">
        <f aca="false">IF(F4&gt;0, "  N " ,  "  S")</f>
        <v>N</v>
      </c>
    </row>
    <row r="5" customFormat="false" ht="15" hidden="false" customHeight="false" outlineLevel="0" collapsed="false">
      <c r="B5" s="2" t="s">
        <v>4</v>
      </c>
      <c r="C5" s="1" t="n">
        <v>73.9844</v>
      </c>
      <c r="D5" s="1" t="str">
        <f aca="false">IF(C5&gt;0, "  W", "  E")</f>
        <v>W</v>
      </c>
      <c r="E5" s="2" t="s">
        <v>5</v>
      </c>
      <c r="F5" s="3" t="n">
        <v>73.98563</v>
      </c>
      <c r="G5" s="1" t="str">
        <f aca="false">IF(F5&gt;0, "  W", "  E")</f>
        <v>W</v>
      </c>
    </row>
    <row r="8" customFormat="false" ht="15" hidden="false" customHeight="false" outlineLevel="0" collapsed="false">
      <c r="A8" s="1" t="s">
        <v>6</v>
      </c>
      <c r="B8" s="2" t="s">
        <v>7</v>
      </c>
      <c r="C8" s="3" t="n">
        <v>40.57403</v>
      </c>
      <c r="D8" s="1" t="str">
        <f aca="false">IF(C8&gt;0, "  N " ,  "  S")</f>
        <v>N</v>
      </c>
      <c r="E8" s="2" t="s">
        <v>8</v>
      </c>
      <c r="F8" s="3" t="n">
        <v>40.7615</v>
      </c>
      <c r="G8" s="1" t="str">
        <f aca="false">IF(F8&gt;0, "  N " ,  "  S")</f>
        <v>N</v>
      </c>
    </row>
    <row r="9" customFormat="false" ht="15" hidden="false" customHeight="false" outlineLevel="0" collapsed="false">
      <c r="B9" s="2" t="s">
        <v>9</v>
      </c>
      <c r="C9" s="3" t="n">
        <v>73.97914</v>
      </c>
      <c r="D9" s="1" t="str">
        <f aca="false">IF(C9&gt;0, "  W", "  E")</f>
        <v>W</v>
      </c>
      <c r="E9" s="2" t="s">
        <v>10</v>
      </c>
      <c r="F9" s="3" t="n">
        <v>73.97308</v>
      </c>
      <c r="G9" s="1" t="str">
        <f aca="false">IF(F9&gt;0, "  W", "  E")</f>
        <v>W</v>
      </c>
    </row>
    <row r="12" customFormat="false" ht="15" hidden="false" customHeight="false" outlineLevel="0" collapsed="false">
      <c r="A12" s="4" t="s">
        <v>11</v>
      </c>
      <c r="B12" s="5" t="s">
        <v>12</v>
      </c>
      <c r="C12" s="5"/>
      <c r="D12" s="5"/>
      <c r="E12" s="5"/>
      <c r="F12" s="5"/>
      <c r="G12" s="5"/>
    </row>
    <row r="13" customFormat="false" ht="15" hidden="false" customHeight="false" outlineLevel="0" collapsed="false">
      <c r="A13" s="2"/>
      <c r="C13" s="2" t="s">
        <v>13</v>
      </c>
      <c r="D13" s="2"/>
      <c r="F13" s="2"/>
    </row>
    <row r="16" s="2" customFormat="true" ht="15" hidden="false" customHeight="false" outlineLevel="0" collapsed="false">
      <c r="A16" s="4" t="s">
        <v>14</v>
      </c>
      <c r="B16" s="5" t="s">
        <v>15</v>
      </c>
      <c r="C16" s="5"/>
      <c r="D16" s="5"/>
      <c r="E16" s="5"/>
      <c r="F16" s="5"/>
      <c r="G16" s="5"/>
      <c r="H16" s="1"/>
      <c r="I16" s="1"/>
      <c r="J16" s="1"/>
      <c r="K16" s="1"/>
      <c r="L16" s="6"/>
    </row>
    <row r="17" s="2" customFormat="true" ht="15" hidden="false" customHeight="false" outlineLevel="0" collapsed="false">
      <c r="C17" s="6" t="s">
        <v>13</v>
      </c>
      <c r="D17" s="6"/>
      <c r="F17" s="6"/>
      <c r="G17" s="1"/>
      <c r="H17" s="1"/>
      <c r="I17" s="1"/>
      <c r="J17" s="1"/>
      <c r="K17" s="1"/>
    </row>
    <row r="20" customFormat="false" ht="15" hidden="false" customHeight="false" outlineLevel="0" collapsed="false">
      <c r="A20" s="1" t="s">
        <v>16</v>
      </c>
      <c r="B20" s="2" t="s">
        <v>17</v>
      </c>
      <c r="C20" s="7" t="n">
        <f aca="false">((C5*F4-C4*F5)*(C8-F8)-(C4-F4)*(C9*F8-C8*F9))/((C5-F5)*(C8-F8)-(C4-F4)*(C9-F9))</f>
        <v>40.4401217205944</v>
      </c>
      <c r="D20" s="2" t="str">
        <f aca="false">IF(C20&gt;0, "° N           =", "° S            =")</f>
        <v>° N           =</v>
      </c>
      <c r="E20" s="8" t="n">
        <f aca="false">INT(C20)</f>
        <v>40</v>
      </c>
      <c r="F20" s="9" t="n">
        <f aca="false">(C20-E20)*60</f>
        <v>26.4073032356626</v>
      </c>
      <c r="G20" s="2" t="str">
        <f aca="false">IF(F20&gt;0, "' N", "' S")</f>
        <v>' N</v>
      </c>
    </row>
    <row r="21" customFormat="false" ht="15" hidden="false" customHeight="false" outlineLevel="0" collapsed="false">
      <c r="B21" s="2" t="s">
        <v>18</v>
      </c>
      <c r="C21" s="7" t="n">
        <f aca="false">((C5*F4-C4*F5)*(C9-F9)-(C5-F5)*(C9*F8-C8*F9))/((C5-F5)*(C8-F8)-(C4-F4)*(C9-F9))</f>
        <v>73.9834686081665</v>
      </c>
      <c r="D21" s="2" t="str">
        <f aca="false">IF(D20&gt;0, "° W          =", "° E            =")</f>
        <v>° W          =</v>
      </c>
      <c r="E21" s="8" t="n">
        <f aca="false">INT(C21)</f>
        <v>73</v>
      </c>
      <c r="F21" s="9" t="n">
        <f aca="false">(C21-E21)*60</f>
        <v>59.0081164899928</v>
      </c>
      <c r="G21" s="2" t="str">
        <f aca="false">IF(F21&gt;0, "' W", "' E")</f>
        <v>' W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LibreOffice/7.3.4.2$MacOSX_X86_64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2022-06-02T16:00:10Z</dcterms:created>
  <dc:creator>Rafael C.  Caruso</dc:creator>
  <dc:description/>
  <dc:language>en-US</dc:language>
  <cp:lastModifiedBy/>
  <dcterms:modified xsi:type="dcterms:W3CDTF">2022-08-29T18:39:36Z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