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CA5E17F-4270-4B89-8919-75B06AA227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definedNames>
    <definedName name="alfa">Sheet1!$D$13</definedName>
    <definedName name="alfaMax">Sheet1!$D$12</definedName>
    <definedName name="chord">Sheet1!$E$9</definedName>
    <definedName name="chordMax">Sheet1!$E$10</definedName>
    <definedName name="dist">Sheet1!$E$7</definedName>
    <definedName name="DLat">Sheet1!$D$3</definedName>
    <definedName name="magAlfa">Sheet1!$D$15</definedName>
    <definedName name="magPx">Sheet1!$D$16</definedName>
    <definedName name="pxDiam">Sheet1!$F$4</definedName>
    <definedName name="pxDLat">Sheet1!$F$5</definedName>
    <definedName name="REarth">Sheet1!$E$2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13" i="1" s="1"/>
  <c r="E21" i="1"/>
  <c r="D12" i="1"/>
  <c r="D16" i="1"/>
  <c r="D3" i="1"/>
  <c r="E10" i="1" l="1"/>
  <c r="D15" i="1"/>
  <c r="D18" i="1" s="1"/>
</calcChain>
</file>

<file path=xl/sharedStrings.xml><?xml version="1.0" encoding="utf-8"?>
<sst xmlns="http://schemas.openxmlformats.org/spreadsheetml/2006/main" count="34" uniqueCount="33">
  <si>
    <t>Earth Radius</t>
  </si>
  <si>
    <t>R</t>
  </si>
  <si>
    <t>deg</t>
  </si>
  <si>
    <t>rad</t>
  </si>
  <si>
    <t>km</t>
  </si>
  <si>
    <t>Latitude difference</t>
  </si>
  <si>
    <t>Max diameter</t>
  </si>
  <si>
    <t>hMax</t>
  </si>
  <si>
    <t>px</t>
  </si>
  <si>
    <t>DLat</t>
  </si>
  <si>
    <t>DLat in pixels</t>
  </si>
  <si>
    <t>Geocentric distance</t>
  </si>
  <si>
    <t>dist</t>
  </si>
  <si>
    <t>chord of Dlat</t>
  </si>
  <si>
    <t>chord</t>
  </si>
  <si>
    <t>Maximal chord</t>
  </si>
  <si>
    <t>chordMax</t>
  </si>
  <si>
    <t>alfaMax</t>
  </si>
  <si>
    <t>Max view angle (diameter)</t>
  </si>
  <si>
    <t>View angle (DLat)</t>
  </si>
  <si>
    <t>alfa</t>
  </si>
  <si>
    <t>magAlfa</t>
  </si>
  <si>
    <t>Magnification by pixels</t>
  </si>
  <si>
    <t>Magnification by angles</t>
  </si>
  <si>
    <t>magPx</t>
  </si>
  <si>
    <t>magnification error</t>
  </si>
  <si>
    <t>magError</t>
  </si>
  <si>
    <t>For goal seek</t>
  </si>
  <si>
    <t>Change this value</t>
  </si>
  <si>
    <t>&lt;---------</t>
  </si>
  <si>
    <t>Iterate until</t>
  </si>
  <si>
    <t>this ratio is 1.0000</t>
  </si>
  <si>
    <t>Height above surface: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</si>
</sst>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8" formatCode="0.00000_ ;[Red]\-0.000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8" fontId="0" fillId="0" borderId="0" xfId="0" applyNumberFormat="1"/>
    <xf numFmtId="164" fontId="0" fillId="2" borderId="1" xfId="0" applyNumberFormat="1" applyFill="1" applyBorder="1"/>
    <xf numFmtId="0" fontId="0" fillId="0" borderId="0" xfId="0" quotePrefix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3" borderId="2" xfId="0" applyFont="1" applyFill="1" applyBorder="1"/>
    <xf numFmtId="0" fontId="0" fillId="0" borderId="10" xfId="0" applyBorder="1"/>
    <xf numFmtId="168" fontId="0" fillId="0" borderId="10" xfId="0" applyNumberFormat="1" applyBorder="1"/>
    <xf numFmtId="164" fontId="0" fillId="0" borderId="10" xfId="0" applyNumberFormat="1" applyBorder="1"/>
    <xf numFmtId="0" fontId="1" fillId="0" borderId="0" xfId="0" applyFont="1"/>
    <xf numFmtId="168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D18" sqref="D18"/>
    </sheetView>
  </sheetViews>
  <sheetFormatPr defaultRowHeight="15" x14ac:dyDescent="0.25"/>
  <cols>
    <col min="1" max="1" width="31.5703125" customWidth="1"/>
    <col min="2" max="2" width="10.28515625" customWidth="1"/>
    <col min="4" max="4" width="9.140625" style="2"/>
    <col min="5" max="5" width="9.140625" style="1"/>
  </cols>
  <sheetData>
    <row r="1" spans="1:9" x14ac:dyDescent="0.25">
      <c r="C1" s="20" t="s">
        <v>2</v>
      </c>
      <c r="D1" s="21" t="s">
        <v>3</v>
      </c>
      <c r="E1" s="22" t="s">
        <v>4</v>
      </c>
      <c r="F1" s="20" t="s">
        <v>8</v>
      </c>
    </row>
    <row r="2" spans="1:9" x14ac:dyDescent="0.25">
      <c r="A2" t="s">
        <v>0</v>
      </c>
      <c r="B2" t="s">
        <v>1</v>
      </c>
      <c r="E2" s="1">
        <v>6370</v>
      </c>
    </row>
    <row r="3" spans="1:9" x14ac:dyDescent="0.25">
      <c r="A3" t="s">
        <v>5</v>
      </c>
      <c r="B3" t="s">
        <v>9</v>
      </c>
      <c r="C3">
        <v>20</v>
      </c>
      <c r="D3" s="2">
        <f>RADIANS(C3)</f>
        <v>0.3490658503988659</v>
      </c>
    </row>
    <row r="4" spans="1:9" x14ac:dyDescent="0.25">
      <c r="A4" t="s">
        <v>6</v>
      </c>
      <c r="B4" t="s">
        <v>7</v>
      </c>
      <c r="F4">
        <v>956</v>
      </c>
    </row>
    <row r="5" spans="1:9" ht="15.75" thickBot="1" x14ac:dyDescent="0.3">
      <c r="A5" t="s">
        <v>10</v>
      </c>
      <c r="F5">
        <v>376</v>
      </c>
    </row>
    <row r="6" spans="1:9" ht="15.75" thickBot="1" x14ac:dyDescent="0.3">
      <c r="G6" s="13" t="s">
        <v>27</v>
      </c>
      <c r="H6" s="5"/>
      <c r="I6" s="6"/>
    </row>
    <row r="7" spans="1:9" ht="15.75" thickBot="1" x14ac:dyDescent="0.3">
      <c r="A7" t="s">
        <v>11</v>
      </c>
      <c r="B7" t="s">
        <v>12</v>
      </c>
      <c r="E7" s="3">
        <v>9210.6443875077694</v>
      </c>
      <c r="F7" s="4" t="s">
        <v>29</v>
      </c>
      <c r="G7" s="7" t="s">
        <v>28</v>
      </c>
      <c r="H7" s="8"/>
      <c r="I7" s="9"/>
    </row>
    <row r="8" spans="1:9" x14ac:dyDescent="0.25">
      <c r="G8" s="7"/>
      <c r="H8" s="8"/>
      <c r="I8" s="9"/>
    </row>
    <row r="9" spans="1:9" x14ac:dyDescent="0.25">
      <c r="A9" t="s">
        <v>13</v>
      </c>
      <c r="B9" t="s">
        <v>14</v>
      </c>
      <c r="E9" s="1">
        <f>REarth*SIN(DLat/2)</f>
        <v>1106.1388917383463</v>
      </c>
      <c r="G9" s="7"/>
      <c r="H9" s="8"/>
      <c r="I9" s="9"/>
    </row>
    <row r="10" spans="1:9" x14ac:dyDescent="0.25">
      <c r="A10" t="s">
        <v>15</v>
      </c>
      <c r="B10" t="s">
        <v>16</v>
      </c>
      <c r="E10" s="1">
        <f>chord*pxDiam/pxDLat</f>
        <v>2812.4169694198376</v>
      </c>
      <c r="G10" s="7"/>
      <c r="H10" s="8"/>
      <c r="I10" s="9"/>
    </row>
    <row r="11" spans="1:9" x14ac:dyDescent="0.25">
      <c r="G11" s="7"/>
      <c r="H11" s="8"/>
      <c r="I11" s="9"/>
    </row>
    <row r="12" spans="1:9" x14ac:dyDescent="0.25">
      <c r="A12" t="s">
        <v>18</v>
      </c>
      <c r="B12" t="s">
        <v>17</v>
      </c>
      <c r="D12" s="2">
        <f>ASIN(REarth/dist)</f>
        <v>0.76368964090597624</v>
      </c>
      <c r="G12" s="7"/>
      <c r="H12" s="8"/>
      <c r="I12" s="9"/>
    </row>
    <row r="13" spans="1:9" x14ac:dyDescent="0.25">
      <c r="A13" t="s">
        <v>19</v>
      </c>
      <c r="B13" t="s">
        <v>20</v>
      </c>
      <c r="D13" s="2">
        <f>ATAN(chord/(dist-REarth*COS(DLat/2)))</f>
        <v>0.3601449124263566</v>
      </c>
      <c r="G13" s="7"/>
      <c r="H13" s="8"/>
      <c r="I13" s="9"/>
    </row>
    <row r="14" spans="1:9" x14ac:dyDescent="0.25">
      <c r="G14" s="7"/>
      <c r="H14" s="8"/>
      <c r="I14" s="9"/>
    </row>
    <row r="15" spans="1:9" x14ac:dyDescent="0.25">
      <c r="A15" t="s">
        <v>23</v>
      </c>
      <c r="B15" t="s">
        <v>21</v>
      </c>
      <c r="D15" s="2">
        <f>TAN(alfaMax)/TAN(alfa)</f>
        <v>2.5426965139115638</v>
      </c>
      <c r="G15" s="7"/>
      <c r="H15" s="8"/>
      <c r="I15" s="9"/>
    </row>
    <row r="16" spans="1:9" x14ac:dyDescent="0.25">
      <c r="A16" t="s">
        <v>22</v>
      </c>
      <c r="B16" t="s">
        <v>24</v>
      </c>
      <c r="D16" s="2">
        <f>pxDiam/pxDLat</f>
        <v>2.5425531914893615</v>
      </c>
      <c r="G16" s="7"/>
      <c r="H16" s="8"/>
      <c r="I16" s="9"/>
    </row>
    <row r="17" spans="1:9" x14ac:dyDescent="0.25">
      <c r="G17" s="7" t="s">
        <v>30</v>
      </c>
      <c r="H17" s="8"/>
      <c r="I17" s="9"/>
    </row>
    <row r="18" spans="1:9" ht="15.75" thickBot="1" x14ac:dyDescent="0.3">
      <c r="A18" t="s">
        <v>25</v>
      </c>
      <c r="B18" t="s">
        <v>26</v>
      </c>
      <c r="D18" s="2">
        <f>(magAlfa/magPx)</f>
        <v>1.0000563694882303</v>
      </c>
      <c r="F18" s="4" t="s">
        <v>29</v>
      </c>
      <c r="G18" s="10" t="s">
        <v>31</v>
      </c>
      <c r="H18" s="11"/>
      <c r="I18" s="12"/>
    </row>
    <row r="20" spans="1:9" x14ac:dyDescent="0.25">
      <c r="A20" s="14"/>
      <c r="B20" s="14"/>
      <c r="C20" s="14"/>
      <c r="D20" s="15"/>
      <c r="E20" s="16"/>
      <c r="F20" s="14"/>
    </row>
    <row r="21" spans="1:9" x14ac:dyDescent="0.25">
      <c r="A21" s="17" t="s">
        <v>32</v>
      </c>
      <c r="B21" s="17"/>
      <c r="C21" s="17"/>
      <c r="D21" s="18"/>
      <c r="E21" s="19">
        <f>dist-REarth</f>
        <v>2840.6443875077694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Sheet1</vt:lpstr>
      <vt:lpstr>alfa</vt:lpstr>
      <vt:lpstr>alfaMax</vt:lpstr>
      <vt:lpstr>chord</vt:lpstr>
      <vt:lpstr>chordMax</vt:lpstr>
      <vt:lpstr>dist</vt:lpstr>
      <vt:lpstr>DLat</vt:lpstr>
      <vt:lpstr>magAlfa</vt:lpstr>
      <vt:lpstr>magPx</vt:lpstr>
      <vt:lpstr>pxDiam</vt:lpstr>
      <vt:lpstr>pxDLat</vt:lpstr>
      <vt:lpstr>REarth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2024-02-18T09:40:14Z</dcterms:created>
  <dcterms:modified xsi:type="dcterms:W3CDTF">2024-02-18T09:43:26Z</dcterms:modified>
</cp:coreProperties>
</file>