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\Documents\Navigation\"/>
    </mc:Choice>
  </mc:AlternateContent>
  <bookViews>
    <workbookView xWindow="0" yWindow="0" windowWidth="10050" windowHeight="7335"/>
  </bookViews>
  <sheets>
    <sheet name="raw_data" sheetId="1" r:id="rId1"/>
    <sheet name="Sheet2" sheetId="2" r:id="rId2"/>
    <sheet name="Sheet3" sheetId="3" r:id="rId3"/>
  </sheets>
  <calcPr calcId="152511" fullCalcOnLoad="1"/>
</workbook>
</file>

<file path=xl/calcChain.xml><?xml version="1.0" encoding="utf-8"?>
<calcChain xmlns="http://schemas.openxmlformats.org/spreadsheetml/2006/main">
  <c r="E20" i="1" l="1"/>
  <c r="B20" i="1"/>
  <c r="E19" i="1"/>
  <c r="E21" i="1" s="1"/>
  <c r="B19" i="1"/>
  <c r="B21" i="1" s="1"/>
  <c r="E18" i="1"/>
  <c r="C18" i="1"/>
  <c r="B18" i="1"/>
  <c r="H15" i="1"/>
  <c r="G15" i="1"/>
  <c r="C15" i="1"/>
  <c r="H14" i="1"/>
  <c r="G14" i="1"/>
  <c r="C14" i="1"/>
  <c r="H13" i="1"/>
  <c r="G13" i="1"/>
  <c r="C13" i="1"/>
  <c r="H12" i="1"/>
  <c r="G12" i="1"/>
  <c r="C12" i="1"/>
  <c r="H11" i="1"/>
  <c r="G11" i="1"/>
  <c r="C11" i="1"/>
  <c r="H10" i="1"/>
  <c r="G10" i="1"/>
  <c r="C10" i="1"/>
  <c r="H9" i="1"/>
  <c r="G9" i="1"/>
  <c r="C9" i="1"/>
  <c r="H8" i="1"/>
  <c r="G8" i="1"/>
  <c r="C8" i="1"/>
  <c r="H7" i="1"/>
  <c r="G7" i="1"/>
  <c r="C7" i="1"/>
  <c r="H6" i="1"/>
  <c r="G6" i="1"/>
  <c r="C6" i="1"/>
  <c r="H5" i="1"/>
  <c r="G5" i="1"/>
  <c r="G20" i="1" s="1"/>
  <c r="C5" i="1"/>
  <c r="C20" i="1" s="1"/>
  <c r="G25" i="1" l="1"/>
  <c r="G27" i="1" s="1"/>
  <c r="I10" i="1"/>
  <c r="I7" i="1"/>
  <c r="I9" i="1"/>
  <c r="I12" i="1"/>
  <c r="C19" i="1"/>
  <c r="C21" i="1" s="1"/>
  <c r="B24" i="1"/>
  <c r="I5" i="1"/>
  <c r="G18" i="1"/>
  <c r="I6" i="1" s="1"/>
  <c r="H18" i="1"/>
  <c r="G19" i="1"/>
  <c r="G21" i="1" s="1"/>
  <c r="I21" i="1" s="1"/>
  <c r="H21" i="1" s="1"/>
  <c r="I11" i="1" l="1"/>
  <c r="I13" i="1"/>
  <c r="I14" i="1"/>
  <c r="I8" i="1"/>
  <c r="I15" i="1"/>
</calcChain>
</file>

<file path=xl/sharedStrings.xml><?xml version="1.0" encoding="utf-8"?>
<sst xmlns="http://schemas.openxmlformats.org/spreadsheetml/2006/main" count="28" uniqueCount="25">
  <si>
    <t>IC measurements</t>
  </si>
  <si>
    <t>Overlap</t>
  </si>
  <si>
    <t>Limb to Limb</t>
  </si>
  <si>
    <t>#</t>
  </si>
  <si>
    <t>moa</t>
  </si>
  <si>
    <t>residue</t>
  </si>
  <si>
    <t>on</t>
  </si>
  <si>
    <t>off</t>
  </si>
  <si>
    <t>off-60</t>
  </si>
  <si>
    <t>on residue</t>
  </si>
  <si>
    <t>off residue</t>
  </si>
  <si>
    <t>IC</t>
  </si>
  <si>
    <t>on off Mean</t>
  </si>
  <si>
    <t>Mean</t>
  </si>
  <si>
    <t>sample StdDev</t>
  </si>
  <si>
    <t>sample Range</t>
  </si>
  <si>
    <t>IC StDev</t>
  </si>
  <si>
    <t>IC variance</t>
  </si>
  <si>
    <t>Mean StdDev</t>
  </si>
  <si>
    <t>if 22 samples</t>
  </si>
  <si>
    <t>4 semidiameter</t>
  </si>
  <si>
    <t>Semidiameter</t>
  </si>
  <si>
    <t>or on off range</t>
  </si>
  <si>
    <t>NA</t>
  </si>
  <si>
    <t>Frank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</si>
</sst>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mm/dd/yy"/>
    <numFmt numFmtId="167" formatCode="[$$-409]#,##0.00;[Red]&quot;-&quot;[$$-409]#,##0.00"/>
  </numFmts>
  <fonts count="6" x14ac:knownFonts="1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Times New Roman"/>
      <family val="1"/>
    </font>
    <font>
      <sz val="12"/>
      <color rgb="FFC9C9C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7" fontId="2" fillId="0" borderId="0" applyBorder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166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/>
    <xf numFmtId="2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5" fontId="0" fillId="0" borderId="0" xfId="0" applyNumberFormat="1"/>
    <xf numFmtId="2" fontId="0" fillId="0" borderId="0" xfId="0" applyNumberFormat="1" applyAlignment="1">
      <alignment horizontal="left"/>
    </xf>
    <xf numFmtId="0" fontId="5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n-US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Off vs On residues</a:t>
            </a:r>
          </a:p>
        </c:rich>
      </c:tx>
      <c:layout>
        <c:manualLayout>
          <c:xMode val="edge"/>
          <c:yMode val="edge"/>
          <c:x val="0.26774333680790269"/>
          <c:y val="8.8177885393268124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5.7891754129041864E-2"/>
          <c:y val="0.17918610395784834"/>
          <c:w val="0.86286529847908133"/>
          <c:h val="0.81787791127458687"/>
        </c:manualLayout>
      </c:layout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5"/>
          </c:marker>
          <c:xVal>
            <c:numRef>
              <c:f>raw_data!$H$5:$H$15</c:f>
              <c:numCache>
                <c:formatCode>0.00</c:formatCode>
                <c:ptCount val="11"/>
                <c:pt idx="0">
                  <c:v>0.4363636363636374</c:v>
                </c:pt>
                <c:pt idx="1">
                  <c:v>-0.5636363636363626</c:v>
                </c:pt>
                <c:pt idx="2">
                  <c:v>3.6363636363638818E-2</c:v>
                </c:pt>
                <c:pt idx="3">
                  <c:v>-0.16363636363636402</c:v>
                </c:pt>
                <c:pt idx="4">
                  <c:v>0.4363636363636374</c:v>
                </c:pt>
                <c:pt idx="5">
                  <c:v>-0.16363636363636402</c:v>
                </c:pt>
                <c:pt idx="6">
                  <c:v>0.23636363636363455</c:v>
                </c:pt>
                <c:pt idx="7">
                  <c:v>-0.16363636363636402</c:v>
                </c:pt>
                <c:pt idx="8">
                  <c:v>-0.36363636363636331</c:v>
                </c:pt>
                <c:pt idx="9">
                  <c:v>-6.3636363636362603E-2</c:v>
                </c:pt>
                <c:pt idx="10">
                  <c:v>0.33636363636363598</c:v>
                </c:pt>
              </c:numCache>
            </c:numRef>
          </c:xVal>
          <c:yVal>
            <c:numRef>
              <c:f>raw_data!$I$5:$I$15</c:f>
              <c:numCache>
                <c:formatCode>0.00</c:formatCode>
                <c:ptCount val="11"/>
                <c:pt idx="0">
                  <c:v>-0.75454545454545041</c:v>
                </c:pt>
                <c:pt idx="1">
                  <c:v>-0.4545454545454497</c:v>
                </c:pt>
                <c:pt idx="2">
                  <c:v>-5.4545454545451122E-2</c:v>
                </c:pt>
                <c:pt idx="3">
                  <c:v>0.24545454545454959</c:v>
                </c:pt>
                <c:pt idx="4">
                  <c:v>4.5454545454550299E-2</c:v>
                </c:pt>
                <c:pt idx="5">
                  <c:v>-0.4545454545454497</c:v>
                </c:pt>
                <c:pt idx="6">
                  <c:v>4.5454545454550299E-2</c:v>
                </c:pt>
                <c:pt idx="7">
                  <c:v>0.34545454545454746</c:v>
                </c:pt>
                <c:pt idx="8">
                  <c:v>1.0454545454545503</c:v>
                </c:pt>
                <c:pt idx="9">
                  <c:v>0.14545454545454817</c:v>
                </c:pt>
                <c:pt idx="10">
                  <c:v>-0.15454545454545254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0532960"/>
        <c:axId val="280536096"/>
      </c:scatterChart>
      <c:valAx>
        <c:axId val="28053609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0.00" sourceLinked="1"/>
        <c:majorTickMark val="none"/>
        <c:minorTickMark val="none"/>
        <c:tickLblPos val="nextTo"/>
        <c:spPr>
          <a:noFill/>
          <a:ln w="9528" cap="flat">
            <a:solidFill>
              <a:srgbClr val="BFBFBF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280532960"/>
        <c:crosses val="autoZero"/>
        <c:crossBetween val="midCat"/>
      </c:valAx>
      <c:valAx>
        <c:axId val="280532960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0.00" sourceLinked="1"/>
        <c:majorTickMark val="none"/>
        <c:minorTickMark val="none"/>
        <c:tickLblPos val="nextTo"/>
        <c:spPr>
          <a:noFill/>
          <a:ln w="9528" cap="flat">
            <a:solidFill>
              <a:srgbClr val="BFBFBF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280536096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9</xdr:row>
      <xdr:rowOff>19046</xdr:rowOff>
    </xdr:from>
    <xdr:ext cx="64" cy="172227"/>
    <xdr:sp macro="" textlink="">
      <xdr:nvSpPr>
        <xdr:cNvPr id="3" name="TextBox 1"/>
        <xdr:cNvSpPr txBox="1"/>
      </xdr:nvSpPr>
      <xdr:spPr>
        <a:xfrm>
          <a:off x="5467350" y="1752596"/>
          <a:ext cx="64" cy="172227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7</xdr:col>
      <xdr:colOff>0</xdr:colOff>
      <xdr:row>9</xdr:row>
      <xdr:rowOff>19046</xdr:rowOff>
    </xdr:from>
    <xdr:ext cx="64" cy="172227"/>
    <xdr:sp macro="" textlink="">
      <xdr:nvSpPr>
        <xdr:cNvPr id="4" name="TextBox 2"/>
        <xdr:cNvSpPr txBox="1"/>
      </xdr:nvSpPr>
      <xdr:spPr>
        <a:xfrm>
          <a:off x="5467350" y="1752596"/>
          <a:ext cx="64" cy="172227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9</xdr:col>
      <xdr:colOff>109014</xdr:colOff>
      <xdr:row>2</xdr:row>
      <xdr:rowOff>67738</xdr:rowOff>
    </xdr:from>
    <xdr:ext cx="3733796" cy="3009893"/>
    <xdr:graphicFrame macro="">
      <xdr:nvGraphicFramePr>
        <xdr:cNvPr id="2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4"/>
  <sheetViews>
    <sheetView tabSelected="1" workbookViewId="0"/>
  </sheetViews>
  <sheetFormatPr defaultRowHeight="15" x14ac:dyDescent="0.2"/>
  <cols>
    <col min="1" max="1" width="13.875" style="1" customWidth="1"/>
    <col min="2" max="2" width="10.75" style="2" customWidth="1"/>
    <col min="3" max="3" width="10.75" customWidth="1"/>
    <col min="4" max="4" width="2" customWidth="1"/>
    <col min="5" max="6" width="10.75" style="2" customWidth="1"/>
    <col min="7" max="7" width="12.875" style="1" customWidth="1"/>
    <col min="8" max="8" width="13.75" style="1" customWidth="1"/>
    <col min="9" max="9" width="11.5" style="1" customWidth="1"/>
    <col min="10" max="11" width="10.75" style="1" customWidth="1"/>
    <col min="12" max="12" width="9" customWidth="1"/>
  </cols>
  <sheetData>
    <row r="2" spans="1:9" ht="15.75" thickBot="1" x14ac:dyDescent="0.25">
      <c r="A2" s="3" t="s">
        <v>0</v>
      </c>
      <c r="C2" s="4">
        <v>42160</v>
      </c>
      <c r="D2" s="4"/>
    </row>
    <row r="3" spans="1:9" ht="15.75" thickBot="1" x14ac:dyDescent="0.25">
      <c r="B3" s="14" t="s">
        <v>1</v>
      </c>
      <c r="C3" s="14"/>
      <c r="E3" s="15" t="s">
        <v>2</v>
      </c>
      <c r="F3" s="15"/>
      <c r="G3" s="15"/>
      <c r="H3" s="15"/>
      <c r="I3" s="15"/>
    </row>
    <row r="4" spans="1:9" customFormat="1" x14ac:dyDescent="0.2">
      <c r="A4" s="1" t="s">
        <v>3</v>
      </c>
      <c r="B4" s="2" t="s">
        <v>4</v>
      </c>
      <c r="C4" s="1" t="s">
        <v>5</v>
      </c>
      <c r="E4" s="2" t="s">
        <v>6</v>
      </c>
      <c r="F4" s="2" t="s">
        <v>7</v>
      </c>
      <c r="G4" s="1" t="s">
        <v>8</v>
      </c>
      <c r="H4" s="1" t="s">
        <v>9</v>
      </c>
      <c r="I4" s="1" t="s">
        <v>10</v>
      </c>
    </row>
    <row r="5" spans="1:9" customFormat="1" x14ac:dyDescent="0.2">
      <c r="A5" s="1">
        <v>1</v>
      </c>
      <c r="B5" s="2">
        <v>3.2</v>
      </c>
      <c r="C5" s="5">
        <f t="shared" ref="C5:C15" si="0">B5-B$18</f>
        <v>-0.36363636363636287</v>
      </c>
      <c r="D5" s="5"/>
      <c r="E5" s="2">
        <v>32.6</v>
      </c>
      <c r="F5" s="2">
        <v>28.3</v>
      </c>
      <c r="G5" s="1">
        <f t="shared" ref="G5:G15" si="1">F5-60</f>
        <v>-31.7</v>
      </c>
      <c r="H5" s="5">
        <f t="shared" ref="H5:H15" si="2">E5-E$18</f>
        <v>0.4363636363636374</v>
      </c>
      <c r="I5" s="5">
        <f t="shared" ref="I5:I15" si="3">G5-G$18</f>
        <v>-0.75454545454545041</v>
      </c>
    </row>
    <row r="6" spans="1:9" customFormat="1" x14ac:dyDescent="0.2">
      <c r="A6" s="1">
        <v>2</v>
      </c>
      <c r="B6" s="2">
        <v>3.5</v>
      </c>
      <c r="C6" s="5">
        <f t="shared" si="0"/>
        <v>-6.3636363636363047E-2</v>
      </c>
      <c r="D6" s="5"/>
      <c r="E6" s="2">
        <v>31.6</v>
      </c>
      <c r="F6" s="2">
        <v>28.6</v>
      </c>
      <c r="G6" s="1">
        <f t="shared" si="1"/>
        <v>-31.4</v>
      </c>
      <c r="H6" s="5">
        <f t="shared" si="2"/>
        <v>-0.5636363636363626</v>
      </c>
      <c r="I6" s="5">
        <f t="shared" si="3"/>
        <v>-0.4545454545454497</v>
      </c>
    </row>
    <row r="7" spans="1:9" customFormat="1" x14ac:dyDescent="0.2">
      <c r="A7" s="1">
        <v>3</v>
      </c>
      <c r="B7" s="2">
        <v>4.2</v>
      </c>
      <c r="C7" s="5">
        <f t="shared" si="0"/>
        <v>0.63636363636363713</v>
      </c>
      <c r="D7" s="5"/>
      <c r="E7" s="2">
        <v>32.200000000000003</v>
      </c>
      <c r="F7" s="2">
        <v>29</v>
      </c>
      <c r="G7" s="1">
        <f t="shared" si="1"/>
        <v>-31</v>
      </c>
      <c r="H7" s="5">
        <f t="shared" si="2"/>
        <v>3.6363636363638818E-2</v>
      </c>
      <c r="I7" s="5">
        <f t="shared" si="3"/>
        <v>-5.4545454545451122E-2</v>
      </c>
    </row>
    <row r="8" spans="1:9" customFormat="1" x14ac:dyDescent="0.2">
      <c r="A8" s="1">
        <v>4</v>
      </c>
      <c r="B8" s="2">
        <v>3.3</v>
      </c>
      <c r="C8" s="5">
        <f t="shared" si="0"/>
        <v>-0.26363636363636322</v>
      </c>
      <c r="D8" s="5"/>
      <c r="E8" s="2">
        <v>32</v>
      </c>
      <c r="F8" s="2">
        <v>29.3</v>
      </c>
      <c r="G8" s="1">
        <f t="shared" si="1"/>
        <v>-30.7</v>
      </c>
      <c r="H8" s="5">
        <f t="shared" si="2"/>
        <v>-0.16363636363636402</v>
      </c>
      <c r="I8" s="5">
        <f t="shared" si="3"/>
        <v>0.24545454545454959</v>
      </c>
    </row>
    <row r="9" spans="1:9" customFormat="1" x14ac:dyDescent="0.2">
      <c r="A9" s="1">
        <v>5</v>
      </c>
      <c r="B9" s="2">
        <v>3.9</v>
      </c>
      <c r="C9" s="5">
        <f t="shared" si="0"/>
        <v>0.33636363636363686</v>
      </c>
      <c r="D9" s="5"/>
      <c r="E9" s="2">
        <v>32.6</v>
      </c>
      <c r="F9" s="2">
        <v>29.1</v>
      </c>
      <c r="G9" s="1">
        <f t="shared" si="1"/>
        <v>-30.9</v>
      </c>
      <c r="H9" s="5">
        <f t="shared" si="2"/>
        <v>0.4363636363636374</v>
      </c>
      <c r="I9" s="5">
        <f t="shared" si="3"/>
        <v>4.5454545454550299E-2</v>
      </c>
    </row>
    <row r="10" spans="1:9" customFormat="1" x14ac:dyDescent="0.2">
      <c r="A10" s="1">
        <v>6</v>
      </c>
      <c r="B10" s="2">
        <v>3.2</v>
      </c>
      <c r="C10" s="5">
        <f t="shared" si="0"/>
        <v>-0.36363636363636287</v>
      </c>
      <c r="D10" s="5"/>
      <c r="E10" s="2">
        <v>32</v>
      </c>
      <c r="F10" s="2">
        <v>28.6</v>
      </c>
      <c r="G10" s="1">
        <f t="shared" si="1"/>
        <v>-31.4</v>
      </c>
      <c r="H10" s="5">
        <f t="shared" si="2"/>
        <v>-0.16363636363636402</v>
      </c>
      <c r="I10" s="5">
        <f t="shared" si="3"/>
        <v>-0.4545454545454497</v>
      </c>
    </row>
    <row r="11" spans="1:9" customFormat="1" x14ac:dyDescent="0.2">
      <c r="A11" s="1">
        <v>7</v>
      </c>
      <c r="B11" s="2">
        <v>4.0999999999999996</v>
      </c>
      <c r="C11" s="5">
        <f t="shared" si="0"/>
        <v>0.5363636363636366</v>
      </c>
      <c r="D11" s="5"/>
      <c r="E11" s="2">
        <v>32.4</v>
      </c>
      <c r="F11" s="2">
        <v>29.1</v>
      </c>
      <c r="G11" s="1">
        <f t="shared" si="1"/>
        <v>-30.9</v>
      </c>
      <c r="H11" s="5">
        <f t="shared" si="2"/>
        <v>0.23636363636363455</v>
      </c>
      <c r="I11" s="5">
        <f t="shared" si="3"/>
        <v>4.5454545454550299E-2</v>
      </c>
    </row>
    <row r="12" spans="1:9" customFormat="1" x14ac:dyDescent="0.2">
      <c r="A12" s="1">
        <v>8</v>
      </c>
      <c r="B12" s="2">
        <v>3.8</v>
      </c>
      <c r="C12" s="5">
        <f t="shared" si="0"/>
        <v>0.23636363636363678</v>
      </c>
      <c r="D12" s="5"/>
      <c r="E12" s="2">
        <v>32</v>
      </c>
      <c r="F12" s="2">
        <v>29.4</v>
      </c>
      <c r="G12" s="1">
        <f t="shared" si="1"/>
        <v>-30.6</v>
      </c>
      <c r="H12" s="5">
        <f t="shared" si="2"/>
        <v>-0.16363636363636402</v>
      </c>
      <c r="I12" s="5">
        <f t="shared" si="3"/>
        <v>0.34545454545454746</v>
      </c>
    </row>
    <row r="13" spans="1:9" customFormat="1" x14ac:dyDescent="0.2">
      <c r="A13" s="1">
        <v>9</v>
      </c>
      <c r="B13" s="2">
        <v>3.1</v>
      </c>
      <c r="C13" s="5">
        <f t="shared" si="0"/>
        <v>-0.46363636363636296</v>
      </c>
      <c r="D13" s="5"/>
      <c r="E13" s="2">
        <v>31.8</v>
      </c>
      <c r="F13" s="2">
        <v>30.1</v>
      </c>
      <c r="G13" s="1">
        <f t="shared" si="1"/>
        <v>-29.9</v>
      </c>
      <c r="H13" s="5">
        <f t="shared" si="2"/>
        <v>-0.36363636363636331</v>
      </c>
      <c r="I13" s="5">
        <f t="shared" si="3"/>
        <v>1.0454545454545503</v>
      </c>
    </row>
    <row r="14" spans="1:9" customFormat="1" x14ac:dyDescent="0.2">
      <c r="A14" s="1">
        <v>10</v>
      </c>
      <c r="B14" s="2">
        <v>3.5</v>
      </c>
      <c r="C14" s="5">
        <f t="shared" si="0"/>
        <v>-6.3636363636363047E-2</v>
      </c>
      <c r="D14" s="5"/>
      <c r="E14" s="2">
        <v>32.1</v>
      </c>
      <c r="F14" s="2">
        <v>29.2</v>
      </c>
      <c r="G14" s="1">
        <f t="shared" si="1"/>
        <v>-30.8</v>
      </c>
      <c r="H14" s="5">
        <f t="shared" si="2"/>
        <v>-6.3636363636362603E-2</v>
      </c>
      <c r="I14" s="5">
        <f t="shared" si="3"/>
        <v>0.14545454545454817</v>
      </c>
    </row>
    <row r="15" spans="1:9" customFormat="1" x14ac:dyDescent="0.2">
      <c r="A15" s="1">
        <v>11</v>
      </c>
      <c r="B15" s="2">
        <v>3.4</v>
      </c>
      <c r="C15" s="5">
        <f t="shared" si="0"/>
        <v>-0.16363636363636314</v>
      </c>
      <c r="D15" s="5"/>
      <c r="E15" s="2">
        <v>32.5</v>
      </c>
      <c r="F15" s="2">
        <v>28.9</v>
      </c>
      <c r="G15" s="1">
        <f t="shared" si="1"/>
        <v>-31.1</v>
      </c>
      <c r="H15" s="5">
        <f t="shared" si="2"/>
        <v>0.33636363636363598</v>
      </c>
      <c r="I15" s="5">
        <f t="shared" si="3"/>
        <v>-0.15454545454545254</v>
      </c>
    </row>
    <row r="16" spans="1:9" customFormat="1" x14ac:dyDescent="0.2">
      <c r="A16" s="1"/>
      <c r="B16" s="2"/>
      <c r="C16" s="5"/>
      <c r="D16" s="5"/>
      <c r="E16" s="2"/>
      <c r="F16" s="2"/>
      <c r="G16" s="1"/>
      <c r="H16" s="5" t="s">
        <v>11</v>
      </c>
      <c r="I16" s="1"/>
    </row>
    <row r="17" spans="1:10" customFormat="1" x14ac:dyDescent="0.2">
      <c r="A17" s="1"/>
      <c r="B17" s="2" t="s">
        <v>11</v>
      </c>
      <c r="C17" s="5"/>
      <c r="D17" s="5"/>
      <c r="E17" s="2"/>
      <c r="F17" s="2"/>
      <c r="G17" s="1"/>
      <c r="H17" s="5" t="s">
        <v>12</v>
      </c>
      <c r="I17" s="1"/>
    </row>
    <row r="18" spans="1:10" customFormat="1" x14ac:dyDescent="0.2">
      <c r="A18" s="6" t="s">
        <v>13</v>
      </c>
      <c r="B18" s="7">
        <f>AVERAGE(B5:B15)</f>
        <v>3.563636363636363</v>
      </c>
      <c r="C18" s="7">
        <f>AVERAGE(C5:C15)</f>
        <v>5.6520444890007968E-16</v>
      </c>
      <c r="D18" s="8"/>
      <c r="E18" s="7">
        <f>AVERAGE(E5:E15)</f>
        <v>32.163636363636364</v>
      </c>
      <c r="F18" s="7"/>
      <c r="G18" s="7">
        <f>AVERAGE(G5:G15)</f>
        <v>-30.945454545454549</v>
      </c>
      <c r="H18" s="7">
        <f>(E18+G18)/2</f>
        <v>0.60909090909090757</v>
      </c>
      <c r="I18" s="1"/>
    </row>
    <row r="19" spans="1:10" customFormat="1" ht="15.75" x14ac:dyDescent="0.25">
      <c r="A19" s="6" t="s">
        <v>14</v>
      </c>
      <c r="B19" s="9">
        <f>_xlfn.STDEV.S(B5:B15)</f>
        <v>0.38019133938775707</v>
      </c>
      <c r="C19" s="9">
        <f>_xlfn.STDEV.S(C5:C15)</f>
        <v>0.38019133938775418</v>
      </c>
      <c r="D19" s="9"/>
      <c r="E19" s="9">
        <f>_xlfn.STDEV.S(E5:E15)</f>
        <v>0.32946237197205774</v>
      </c>
      <c r="F19" s="9"/>
      <c r="G19" s="9">
        <f>_xlfn.STDEV.S(G5:G15)</f>
        <v>0.48034078811534692</v>
      </c>
      <c r="H19" s="9"/>
      <c r="I19" s="1"/>
    </row>
    <row r="20" spans="1:10" x14ac:dyDescent="0.2">
      <c r="A20" s="6" t="s">
        <v>15</v>
      </c>
      <c r="B20" s="2">
        <f>MAX(B5:B15)-MIN(B5:B15)</f>
        <v>1.1000000000000001</v>
      </c>
      <c r="C20" s="2">
        <f>MAX(C5:C15)-MIN(C5:C15)</f>
        <v>1.1000000000000001</v>
      </c>
      <c r="D20" s="2"/>
      <c r="E20" s="2">
        <f>MAX(E5:E15)-MIN(E5:E15)</f>
        <v>1</v>
      </c>
      <c r="G20" s="2">
        <f>MAX(G5:G15)-MIN(G5:G15)</f>
        <v>1.8000000000000007</v>
      </c>
      <c r="H20" s="2" t="s">
        <v>16</v>
      </c>
      <c r="I20" s="1" t="s">
        <v>17</v>
      </c>
      <c r="J20"/>
    </row>
    <row r="21" spans="1:10" x14ac:dyDescent="0.2">
      <c r="A21" s="1" t="s">
        <v>18</v>
      </c>
      <c r="B21" s="10">
        <f>B19/SQRT(11)</f>
        <v>0.11463200193562349</v>
      </c>
      <c r="C21" s="10">
        <f>C19/SQRT(11)</f>
        <v>0.11463200193562263</v>
      </c>
      <c r="D21" s="10"/>
      <c r="E21" s="10">
        <f>E19/SQRT(11)</f>
        <v>9.9336642761074442E-2</v>
      </c>
      <c r="F21" s="10"/>
      <c r="G21" s="10">
        <f>G19/SQRT(11)</f>
        <v>0.1448281968802009</v>
      </c>
      <c r="H21" s="10">
        <f>SQRT(I21)</f>
        <v>8.7810841025769082E-2</v>
      </c>
      <c r="I21" s="11">
        <f>(0.5*E21)^2+(0.5*G21)^2</f>
        <v>7.7107438016528898E-3</v>
      </c>
      <c r="J21" s="2"/>
    </row>
    <row r="23" spans="1:10" x14ac:dyDescent="0.2">
      <c r="A23" s="1" t="s">
        <v>19</v>
      </c>
      <c r="G23" s="12" t="s">
        <v>20</v>
      </c>
      <c r="H23" s="1" t="s">
        <v>21</v>
      </c>
    </row>
    <row r="24" spans="1:10" x14ac:dyDescent="0.2">
      <c r="A24" s="1" t="s">
        <v>18</v>
      </c>
      <c r="B24" s="2">
        <f>B19/SQRT(22)</f>
        <v>8.105706590966881E-2</v>
      </c>
      <c r="F24" s="13"/>
      <c r="G24" s="5" t="s">
        <v>22</v>
      </c>
      <c r="H24" s="2">
        <v>15.8</v>
      </c>
      <c r="I24" s="1" t="s">
        <v>23</v>
      </c>
    </row>
    <row r="25" spans="1:10" x14ac:dyDescent="0.2">
      <c r="G25" s="7">
        <f>E18-G18</f>
        <v>63.109090909090909</v>
      </c>
      <c r="H25" s="1">
        <v>15.77</v>
      </c>
      <c r="I25" s="1" t="s">
        <v>24</v>
      </c>
    </row>
    <row r="26" spans="1:10" x14ac:dyDescent="0.2">
      <c r="G26" s="1" t="s">
        <v>21</v>
      </c>
    </row>
    <row r="27" spans="1:10" x14ac:dyDescent="0.2">
      <c r="G27" s="10">
        <f>G25/4</f>
        <v>15.777272727272727</v>
      </c>
    </row>
    <row r="28" spans="1:10" x14ac:dyDescent="0.2">
      <c r="G28" s="10"/>
    </row>
    <row r="33" spans="3:3" x14ac:dyDescent="0.2">
      <c r="C33" s="5"/>
    </row>
    <row r="34" spans="3:3" x14ac:dyDescent="0.2">
      <c r="C34" s="5"/>
    </row>
    <row r="35" spans="3:3" x14ac:dyDescent="0.2">
      <c r="C35" s="5"/>
    </row>
    <row r="36" spans="3:3" x14ac:dyDescent="0.2">
      <c r="C36" s="5"/>
    </row>
    <row r="37" spans="3:3" x14ac:dyDescent="0.2">
      <c r="C37" s="5"/>
    </row>
    <row r="38" spans="3:3" x14ac:dyDescent="0.2">
      <c r="C38" s="5"/>
    </row>
    <row r="39" spans="3:3" x14ac:dyDescent="0.2">
      <c r="C39" s="5"/>
    </row>
    <row r="40" spans="3:3" x14ac:dyDescent="0.2">
      <c r="C40" s="5"/>
    </row>
    <row r="41" spans="3:3" x14ac:dyDescent="0.2">
      <c r="C41" s="5"/>
    </row>
    <row r="42" spans="3:3" x14ac:dyDescent="0.2">
      <c r="C42" s="5"/>
    </row>
    <row r="43" spans="3:3" x14ac:dyDescent="0.2">
      <c r="C43" s="5"/>
    </row>
    <row r="44" spans="3:3" x14ac:dyDescent="0.2">
      <c r="C44" s="5"/>
    </row>
    <row r="45" spans="3:3" x14ac:dyDescent="0.2">
      <c r="C45" s="5"/>
    </row>
    <row r="46" spans="3:3" x14ac:dyDescent="0.2">
      <c r="C46" s="5"/>
    </row>
    <row r="47" spans="3:3" x14ac:dyDescent="0.2">
      <c r="C47" s="5"/>
    </row>
    <row r="48" spans="3:3" x14ac:dyDescent="0.2">
      <c r="C48" s="5"/>
    </row>
    <row r="49" spans="3:3" x14ac:dyDescent="0.2">
      <c r="C49" s="5"/>
    </row>
    <row r="50" spans="3:3" x14ac:dyDescent="0.2">
      <c r="C50" s="5"/>
    </row>
    <row r="51" spans="3:3" x14ac:dyDescent="0.2">
      <c r="C51" s="5"/>
    </row>
    <row r="52" spans="3:3" x14ac:dyDescent="0.2">
      <c r="C52" s="5"/>
    </row>
    <row r="53" spans="3:3" x14ac:dyDescent="0.2">
      <c r="C53" s="5"/>
    </row>
    <row r="54" spans="3:3" x14ac:dyDescent="0.2">
      <c r="C54" s="5"/>
    </row>
  </sheetData>
  <mergeCells count="2">
    <mergeCell ref="B3:C3"/>
    <mergeCell ref="E3:I3"/>
  </mergeCells>
  <pageMargins left="0" right="0" top="0.39410000000000006" bottom="0.39410000000000006" header="0" footer="0"/>
  <pageSetup paperSize="0" fitToWidth="0" fitToHeight="0" orientation="portrait" horizontalDpi="0" verticalDpi="0" copies="0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1" width="10.75" customWidth="1"/>
    <col min="2" max="2" width="9" customWidth="1"/>
  </cols>
  <sheetData/>
  <pageMargins left="0" right="0" top="0.39410000000000006" bottom="0.39410000000000006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1" width="10.75" customWidth="1"/>
    <col min="2" max="2" width="9" customWidth="1"/>
  </cols>
  <sheetData/>
  <pageMargins left="0" right="0" top="0.39410000000000006" bottom="0.39410000000000006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478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raw_data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Fleming</dc:creator>
  <cp:lastModifiedBy>David Fleming</cp:lastModifiedBy>
  <cp:revision>4</cp:revision>
  <cp:lastPrinted>2015-06-27T05:14:45Z</cp:lastPrinted>
  <dcterms:created xsi:type="dcterms:W3CDTF">2015-06-05T13:20:18Z</dcterms:created>
  <dcterms:modified xsi:type="dcterms:W3CDTF">2015-06-28T19:22:09Z</dcterms:modified>
</cp:coreProperties>
</file>